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Transcend/YCL CA 2023/"/>
    </mc:Choice>
  </mc:AlternateContent>
  <xr:revisionPtr revIDLastSave="0" documentId="8_{B7A18E40-A6AC-884F-ABC9-930D2DEDDC01}" xr6:coauthVersionLast="47" xr6:coauthVersionMax="47" xr10:uidLastSave="{00000000-0000-0000-0000-000000000000}"/>
  <bookViews>
    <workbookView xWindow="0" yWindow="500" windowWidth="22080" windowHeight="13180" activeTab="4" xr2:uid="{AA315925-09A3-4A5E-AF30-5843249BB201}"/>
  </bookViews>
  <sheets>
    <sheet name="Sheet1" sheetId="1" r:id="rId1"/>
    <sheet name="Single" sheetId="2" r:id="rId2"/>
    <sheet name="Single to print" sheetId="5" r:id="rId3"/>
    <sheet name="Double" sheetId="3" r:id="rId4"/>
    <sheet name="Double to print" sheetId="4" r:id="rId5"/>
  </sheets>
  <definedNames>
    <definedName name="_xlnm.Print_Area" localSheetId="4">'Double to print'!$A$1:$L$22</definedName>
    <definedName name="_xlnm.Print_Area" localSheetId="2">'Single to print'!$A$1:$I$20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" i="3" l="1"/>
  <c r="M5" i="3"/>
  <c r="M6" i="3"/>
  <c r="M7" i="3"/>
  <c r="B12" i="4" s="1"/>
  <c r="M8" i="3"/>
  <c r="M9" i="3"/>
  <c r="M10" i="3"/>
  <c r="J4" i="3"/>
  <c r="J5" i="3"/>
  <c r="J6" i="3"/>
  <c r="J7" i="3"/>
  <c r="J8" i="3"/>
  <c r="J9" i="3"/>
  <c r="J10" i="3"/>
  <c r="J3" i="3"/>
  <c r="H4" i="3"/>
  <c r="H5" i="3"/>
  <c r="H6" i="3"/>
  <c r="H7" i="3"/>
  <c r="H8" i="3"/>
  <c r="H9" i="3"/>
  <c r="H10" i="3"/>
  <c r="H3" i="3"/>
  <c r="F4" i="3"/>
  <c r="F5" i="3"/>
  <c r="F6" i="3"/>
  <c r="F7" i="3"/>
  <c r="F8" i="3"/>
  <c r="F9" i="3"/>
  <c r="F10" i="3"/>
  <c r="F3" i="3"/>
  <c r="D4" i="3"/>
  <c r="D5" i="3"/>
  <c r="D6" i="3"/>
  <c r="D7" i="3"/>
  <c r="D8" i="3"/>
  <c r="D9" i="3"/>
  <c r="D10" i="3"/>
  <c r="D3" i="3"/>
  <c r="J9" i="2"/>
  <c r="K5" i="2" s="1"/>
  <c r="A10" i="4"/>
  <c r="B10" i="4"/>
  <c r="A11" i="4"/>
  <c r="B11" i="4"/>
  <c r="A12" i="4"/>
  <c r="A13" i="4"/>
  <c r="B13" i="4"/>
  <c r="A14" i="4"/>
  <c r="B14" i="4"/>
  <c r="A15" i="4"/>
  <c r="B15" i="4"/>
  <c r="A16" i="4"/>
  <c r="B16" i="4"/>
  <c r="B9" i="4"/>
  <c r="A9" i="4"/>
  <c r="L16" i="4"/>
  <c r="J16" i="4"/>
  <c r="H16" i="4"/>
  <c r="F16" i="4"/>
  <c r="D16" i="4"/>
  <c r="C16" i="4"/>
  <c r="L15" i="4"/>
  <c r="J15" i="4"/>
  <c r="H15" i="4"/>
  <c r="F15" i="4"/>
  <c r="D15" i="4"/>
  <c r="C15" i="4"/>
  <c r="L14" i="4"/>
  <c r="J14" i="4"/>
  <c r="H14" i="4"/>
  <c r="F14" i="4"/>
  <c r="D14" i="4"/>
  <c r="C14" i="4"/>
  <c r="L13" i="4"/>
  <c r="J13" i="4"/>
  <c r="H13" i="4"/>
  <c r="F13" i="4"/>
  <c r="D13" i="4"/>
  <c r="C13" i="4"/>
  <c r="L12" i="4"/>
  <c r="J12" i="4"/>
  <c r="H12" i="4"/>
  <c r="F12" i="4"/>
  <c r="D12" i="4"/>
  <c r="C12" i="4"/>
  <c r="L11" i="4"/>
  <c r="J11" i="4"/>
  <c r="H11" i="4"/>
  <c r="F11" i="4"/>
  <c r="D11" i="4"/>
  <c r="C11" i="4"/>
  <c r="L10" i="4"/>
  <c r="J10" i="4"/>
  <c r="H10" i="4"/>
  <c r="F10" i="4"/>
  <c r="D10" i="4"/>
  <c r="C10" i="4"/>
  <c r="L9" i="4"/>
  <c r="J9" i="4"/>
  <c r="H9" i="4"/>
  <c r="F9" i="4"/>
  <c r="D9" i="4"/>
  <c r="C9" i="4"/>
  <c r="K7" i="4"/>
  <c r="I7" i="4"/>
  <c r="G7" i="4"/>
  <c r="E7" i="4"/>
  <c r="H7" i="5"/>
  <c r="F7" i="5"/>
  <c r="D7" i="5"/>
  <c r="K4" i="2" l="1"/>
  <c r="K6" i="2"/>
  <c r="K3" i="2"/>
  <c r="A11" i="5" s="1"/>
  <c r="E11" i="5"/>
  <c r="C9" i="5"/>
  <c r="A14" i="5"/>
  <c r="C14" i="5"/>
  <c r="G9" i="5"/>
  <c r="C12" i="5"/>
  <c r="G13" i="5"/>
  <c r="E12" i="5"/>
  <c r="C10" i="5"/>
  <c r="I15" i="5"/>
  <c r="G10" i="5"/>
  <c r="G14" i="5"/>
  <c r="I12" i="5"/>
  <c r="G11" i="5"/>
  <c r="G12" i="5"/>
  <c r="A9" i="5" l="1"/>
  <c r="I13" i="5"/>
  <c r="E14" i="5"/>
  <c r="I11" i="5"/>
  <c r="I9" i="5"/>
  <c r="I10" i="5"/>
  <c r="C13" i="5"/>
  <c r="A13" i="5"/>
  <c r="C15" i="5"/>
  <c r="A15" i="5"/>
  <c r="E9" i="5"/>
  <c r="E10" i="5"/>
  <c r="G15" i="5"/>
  <c r="E13" i="5"/>
  <c r="C11" i="5"/>
  <c r="I14" i="5"/>
  <c r="E15" i="5"/>
  <c r="A12" i="5"/>
  <c r="A10" i="5"/>
  <c r="G9" i="4"/>
  <c r="I15" i="4"/>
  <c r="I11" i="4"/>
  <c r="I14" i="4"/>
  <c r="I12" i="4"/>
  <c r="I16" i="4"/>
  <c r="I10" i="4"/>
  <c r="I13" i="4"/>
  <c r="I9" i="4"/>
  <c r="K15" i="4"/>
  <c r="K11" i="4"/>
  <c r="K14" i="4"/>
  <c r="K12" i="4"/>
  <c r="K16" i="4"/>
  <c r="K10" i="4"/>
  <c r="K13" i="4"/>
  <c r="K9" i="4"/>
  <c r="L9" i="3"/>
  <c r="L10" i="3"/>
  <c r="G14" i="4"/>
  <c r="G11" i="4"/>
  <c r="G15" i="4"/>
  <c r="E9" i="4"/>
  <c r="E15" i="4"/>
  <c r="G12" i="4"/>
  <c r="G16" i="4"/>
  <c r="G10" i="4"/>
  <c r="G13" i="4"/>
  <c r="E11" i="4"/>
  <c r="L8" i="3"/>
  <c r="E14" i="4"/>
  <c r="L7" i="3"/>
  <c r="E12" i="4"/>
  <c r="L6" i="3"/>
  <c r="E16" i="4"/>
  <c r="L5" i="3"/>
  <c r="E10" i="4"/>
  <c r="L4" i="3"/>
  <c r="E13" i="4"/>
  <c r="L3" i="3"/>
  <c r="J6" i="2"/>
  <c r="J5" i="2"/>
  <c r="J4" i="2"/>
  <c r="J3" i="2"/>
  <c r="I9" i="2"/>
  <c r="I8" i="2"/>
  <c r="I7" i="2"/>
  <c r="I6" i="2"/>
  <c r="I5" i="2"/>
  <c r="I4" i="2"/>
  <c r="I3" i="2"/>
  <c r="G9" i="2"/>
  <c r="H14" i="5" s="1"/>
  <c r="G8" i="2"/>
  <c r="H15" i="5" s="1"/>
  <c r="G7" i="2"/>
  <c r="H12" i="5" s="1"/>
  <c r="G6" i="2"/>
  <c r="H10" i="5" s="1"/>
  <c r="G5" i="2"/>
  <c r="H11" i="5" s="1"/>
  <c r="G4" i="2"/>
  <c r="H13" i="5" s="1"/>
  <c r="G3" i="2"/>
  <c r="H9" i="5" s="1"/>
  <c r="E9" i="2"/>
  <c r="F14" i="5" s="1"/>
  <c r="E8" i="2"/>
  <c r="F15" i="5" s="1"/>
  <c r="E7" i="2"/>
  <c r="F12" i="5" s="1"/>
  <c r="E6" i="2"/>
  <c r="F10" i="5" s="1"/>
  <c r="E5" i="2"/>
  <c r="F11" i="5" s="1"/>
  <c r="E4" i="2"/>
  <c r="F13" i="5" s="1"/>
  <c r="E3" i="2"/>
  <c r="F9" i="5" s="1"/>
  <c r="C4" i="2"/>
  <c r="D13" i="5" s="1"/>
  <c r="C5" i="2"/>
  <c r="D11" i="5" s="1"/>
  <c r="C6" i="2"/>
  <c r="D10" i="5" s="1"/>
  <c r="C7" i="2"/>
  <c r="D12" i="5" s="1"/>
  <c r="C8" i="2"/>
  <c r="D15" i="5" s="1"/>
  <c r="C9" i="2"/>
  <c r="D14" i="5" s="1"/>
  <c r="C3" i="2"/>
  <c r="D9" i="5" s="1"/>
  <c r="M3" i="3" l="1"/>
</calcChain>
</file>

<file path=xl/sharedStrings.xml><?xml version="1.0" encoding="utf-8"?>
<sst xmlns="http://schemas.openxmlformats.org/spreadsheetml/2006/main" count="236" uniqueCount="75">
  <si>
    <t>Final Results</t>
  </si>
  <si>
    <t>Participant Information</t>
  </si>
  <si>
    <t>Points</t>
  </si>
  <si>
    <t>Rank</t>
  </si>
  <si>
    <t>Skipper Name</t>
  </si>
  <si>
    <t>Crewman Name
(if applicable)</t>
  </si>
  <si>
    <t>Club</t>
  </si>
  <si>
    <t>Boat</t>
  </si>
  <si>
    <t>Sail Number</t>
  </si>
  <si>
    <t>Coefficient</t>
  </si>
  <si>
    <t>Lesure Michel</t>
  </si>
  <si>
    <t/>
  </si>
  <si>
    <t>YCL</t>
  </si>
  <si>
    <t>OK Yole</t>
  </si>
  <si>
    <t>Vande Ghinste Marc</t>
  </si>
  <si>
    <t>RRYC</t>
  </si>
  <si>
    <t>Verrijdt Paul</t>
  </si>
  <si>
    <t>KLYC</t>
  </si>
  <si>
    <t>Felber Tim</t>
  </si>
  <si>
    <t>RS Aero (7m2)</t>
  </si>
  <si>
    <t xml:space="preserve">Romain Bertrand </t>
  </si>
  <si>
    <t>SRNA</t>
  </si>
  <si>
    <t>Cowez Philippe</t>
  </si>
  <si>
    <t>SNEH</t>
  </si>
  <si>
    <t>Blandureau Rémi</t>
  </si>
  <si>
    <t>AVA</t>
  </si>
  <si>
    <t>Blinkhorn Alex</t>
  </si>
  <si>
    <t>Benecke Christine</t>
  </si>
  <si>
    <t>RS Quest</t>
  </si>
  <si>
    <t>Fiume Léo</t>
  </si>
  <si>
    <t>Schuman Claude</t>
  </si>
  <si>
    <t>Ponant</t>
  </si>
  <si>
    <t>Warm-up</t>
  </si>
  <si>
    <t>beneteau</t>
  </si>
  <si>
    <t>Speyer Liz</t>
  </si>
  <si>
    <t>Grande Region</t>
  </si>
  <si>
    <t>ycl</t>
  </si>
  <si>
    <t>Kieffer Pierre</t>
  </si>
  <si>
    <t>Contender</t>
  </si>
  <si>
    <t>Simon Alix</t>
  </si>
  <si>
    <t>Fiume Leo</t>
  </si>
  <si>
    <t>RS 100 (8m2)</t>
  </si>
  <si>
    <t>Felber Reinhold</t>
  </si>
  <si>
    <t>Felber Jacqueline</t>
  </si>
  <si>
    <t>RS Vision</t>
  </si>
  <si>
    <t>Olinger Jerome</t>
  </si>
  <si>
    <t>Jeitz Eugenia</t>
  </si>
  <si>
    <t>Novicov Nick</t>
  </si>
  <si>
    <t>ukr</t>
  </si>
  <si>
    <t>CdP</t>
  </si>
  <si>
    <t>Été</t>
  </si>
  <si>
    <t>RS 100 (10m2)</t>
  </si>
  <si>
    <t>Speyer Christiane</t>
  </si>
  <si>
    <t>Beneteau</t>
  </si>
  <si>
    <t>Stein Laure</t>
  </si>
  <si>
    <t>Laser Standard</t>
  </si>
  <si>
    <t>Emonts Roger</t>
  </si>
  <si>
    <t>Elhadj Nizar</t>
  </si>
  <si>
    <t>Summary 2022</t>
  </si>
  <si>
    <t>Regatte</t>
  </si>
  <si>
    <t>Name</t>
  </si>
  <si>
    <t>Position</t>
  </si>
  <si>
    <t>Coupe du président</t>
  </si>
  <si>
    <t>Régate Eté</t>
  </si>
  <si>
    <t>Total</t>
  </si>
  <si>
    <t>Grande région</t>
  </si>
  <si>
    <t>Speyer Marco (1)</t>
  </si>
  <si>
    <t>Speyer Marco (2)</t>
  </si>
  <si>
    <t>Blinkhorn Alex (D)</t>
  </si>
  <si>
    <t>info@ycl.lu</t>
  </si>
  <si>
    <t>www.ycl.lu</t>
  </si>
  <si>
    <t>Championnat National 2022</t>
  </si>
  <si>
    <t>Crewman Name</t>
  </si>
  <si>
    <t>Dériveurs doubles</t>
  </si>
  <si>
    <t>Dériveurs solitaires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</si>
</sst>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2" fillId="0" borderId="1" xfId="0" applyFont="1" applyBorder="1"/>
    <xf numFmtId="0" fontId="1" fillId="0" borderId="1" xfId="0" applyFont="1" applyBorder="1"/>
    <xf numFmtId="0" fontId="2" fillId="0" borderId="2" xfId="0" applyFont="1" applyBorder="1"/>
    <xf numFmtId="0" fontId="1" fillId="0" borderId="2" xfId="0" applyFont="1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0" fontId="2" fillId="2" borderId="2" xfId="0" applyFont="1" applyFill="1" applyBorder="1"/>
    <xf numFmtId="0" fontId="1" fillId="2" borderId="2" xfId="0" applyFont="1" applyFill="1" applyBorder="1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3" xfId="0" applyFont="1" applyFill="1" applyBorder="1"/>
    <xf numFmtId="0" fontId="1" fillId="0" borderId="3" xfId="0" applyFont="1" applyBorder="1" applyAlignment="1">
      <alignment horizontal="left"/>
    </xf>
    <xf numFmtId="0" fontId="1" fillId="0" borderId="3" xfId="0" applyFont="1" applyBorder="1"/>
    <xf numFmtId="0" fontId="1" fillId="3" borderId="2" xfId="0" applyFont="1" applyFill="1" applyBorder="1"/>
    <xf numFmtId="0" fontId="1" fillId="4" borderId="0" xfId="0" applyFont="1" applyFill="1"/>
    <xf numFmtId="0" fontId="0" fillId="5" borderId="0" xfId="0" applyFill="1"/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vertical="center"/>
    </xf>
    <xf numFmtId="0" fontId="5" fillId="0" borderId="1" xfId="0" applyFont="1" applyBorder="1"/>
    <xf numFmtId="0" fontId="5" fillId="0" borderId="2" xfId="0" applyFont="1" applyBorder="1"/>
    <xf numFmtId="0" fontId="3" fillId="6" borderId="0" xfId="0" applyFont="1" applyFill="1" applyAlignment="1">
      <alignment vertical="center" wrapText="1"/>
    </xf>
    <xf numFmtId="0" fontId="5" fillId="11" borderId="0" xfId="0" applyFont="1" applyFill="1"/>
    <xf numFmtId="0" fontId="7" fillId="0" borderId="0" xfId="0" applyFont="1"/>
    <xf numFmtId="0" fontId="1" fillId="8" borderId="3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8" fillId="0" borderId="0" xfId="1" applyFont="1" applyAlignment="1">
      <alignment horizontal="right"/>
    </xf>
    <xf numFmtId="0" fontId="0" fillId="11" borderId="0" xfId="0" applyFill="1"/>
    <xf numFmtId="0" fontId="0" fillId="0" borderId="0" xfId="0" applyAlignment="1">
      <alignment horizontal="center"/>
    </xf>
    <xf numFmtId="0" fontId="3" fillId="4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1" fillId="0" borderId="0" xfId="0" applyFont="1" applyAlignment="1"/>
  </cellXfs>
  <cellStyles count="2">
    <cellStyle name="Link" xfId="1" builtinId="8"/>
    <cellStyle name="Standard" xfId="0" builtinId="0"/>
  </cellStyles>
  <dxfs count="14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0</xdr:row>
      <xdr:rowOff>0</xdr:rowOff>
    </xdr:from>
    <xdr:to>
      <xdr:col>2</xdr:col>
      <xdr:colOff>297180</xdr:colOff>
      <xdr:row>4</xdr:row>
      <xdr:rowOff>76547</xdr:rowOff>
    </xdr:to>
    <xdr:pic>
      <xdr:nvPicPr>
        <xdr:cNvPr id="2" name="Bild 1">
          <a:extLst>
            <a:ext uri="{FF2B5EF4-FFF2-40B4-BE49-F238E27FC236}">
              <a16:creationId xmlns:a16="http://schemas.microsoft.com/office/drawing/2014/main" id="{8DFC2B8A-D609-488E-B0F7-AAB8E65267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0"/>
          <a:ext cx="1120140" cy="89950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0</xdr:row>
      <xdr:rowOff>0</xdr:rowOff>
    </xdr:from>
    <xdr:to>
      <xdr:col>2</xdr:col>
      <xdr:colOff>297180</xdr:colOff>
      <xdr:row>4</xdr:row>
      <xdr:rowOff>76547</xdr:rowOff>
    </xdr:to>
    <xdr:pic>
      <xdr:nvPicPr>
        <xdr:cNvPr id="2" name="Bild 1">
          <a:extLst>
            <a:ext uri="{FF2B5EF4-FFF2-40B4-BE49-F238E27FC236}">
              <a16:creationId xmlns:a16="http://schemas.microsoft.com/office/drawing/2014/main" id="{C645A414-8412-463C-B64B-F2A6884347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0"/>
          <a:ext cx="1120140" cy="89950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FBABE4E-F4BF-40BE-BB58-262274B562D2}" name="Table1" displayName="Table1" ref="A3:I30" totalsRowShown="0" headerRowDxfId="12" dataDxfId="11">
  <autoFilter ref="A3:I30" xr:uid="{DFBABE4E-F4BF-40BE-BB58-262274B562D2}">
    <filterColumn colId="5">
      <filters>
        <filter val="ukr"/>
        <filter val="YCL"/>
      </filters>
    </filterColumn>
  </autoFilter>
  <tableColumns count="9">
    <tableColumn id="1" xr3:uid="{BA9390CE-FD20-49EA-B903-12EBF1A2C2F8}" name="Regatte" dataDxfId="10"/>
    <tableColumn id="2" xr3:uid="{802A12D9-6573-4E17-B049-BCD2CA54907D}" name="Points" dataDxfId="9"/>
    <tableColumn id="3" xr3:uid="{4BDB051F-EFBF-4B82-9408-4BFD0D4265A5}" name="Rank" dataDxfId="8"/>
    <tableColumn id="4" xr3:uid="{4DA1E27B-A7C1-4BB3-9197-7226AE4E1463}" name="Skipper Name" dataDxfId="7"/>
    <tableColumn id="5" xr3:uid="{2764921F-4EA7-45EC-B339-A70CE325B4B4}" name="Crewman Name_x000a_(if applicable)" dataDxfId="6"/>
    <tableColumn id="6" xr3:uid="{7107F425-4D02-499D-A16E-30FA34F33E5D}" name="Club" dataDxfId="5"/>
    <tableColumn id="7" xr3:uid="{DCA39AA7-F749-4B10-9F77-9D6C6227605D}" name="Boat" dataDxfId="4"/>
    <tableColumn id="8" xr3:uid="{F3337052-B2BC-4DD5-BED5-5526BA19D2C3}" name="Sail Number" dataDxfId="3"/>
    <tableColumn id="9" xr3:uid="{4A6B3F25-1BE3-41BF-BB5C-4179748AE43F}" name="Coefficient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info@ycl.lu" TargetMode="External"/><Relationship Id="rId1" Type="http://schemas.openxmlformats.org/officeDocument/2006/relationships/hyperlink" Target="http://www.ycl.lu/" TargetMode="External"/><Relationship Id="rId4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info@ycl.lu" TargetMode="External"/><Relationship Id="rId1" Type="http://schemas.openxmlformats.org/officeDocument/2006/relationships/hyperlink" Target="http://www.ycl.lu/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9D0E1-500A-4A7D-8787-F0248AA94766}">
  <dimension ref="A1:J30"/>
  <sheetViews>
    <sheetView topLeftCell="A3" workbookViewId="0">
      <selection activeCell="D5" sqref="D5"/>
    </sheetView>
  </sheetViews>
  <sheetFormatPr baseColWidth="10" defaultColWidth="9.1640625" defaultRowHeight="14" x14ac:dyDescent="0.2"/>
  <cols>
    <col min="1" max="1" width="13.5" style="8" customWidth="1"/>
    <col min="2" max="2" width="9.5" style="1" customWidth="1"/>
    <col min="3" max="3" width="8" style="1" customWidth="1"/>
    <col min="4" max="4" width="26.83203125" style="1" customWidth="1"/>
    <col min="5" max="9" width="15.5" style="1" customWidth="1"/>
    <col min="10" max="16384" width="9.1640625" style="1"/>
  </cols>
  <sheetData>
    <row r="1" spans="1:10" x14ac:dyDescent="0.2">
      <c r="A1" s="6" t="s">
        <v>58</v>
      </c>
      <c r="B1" s="2"/>
      <c r="C1" s="3"/>
      <c r="D1" s="3"/>
    </row>
    <row r="2" spans="1:10" x14ac:dyDescent="0.2">
      <c r="A2" s="6"/>
      <c r="B2" s="2" t="s">
        <v>0</v>
      </c>
      <c r="C2" s="3"/>
      <c r="D2" s="3" t="s">
        <v>1</v>
      </c>
      <c r="E2" s="3"/>
      <c r="F2" s="3"/>
    </row>
    <row r="3" spans="1:10" x14ac:dyDescent="0.2">
      <c r="A3" s="7" t="s">
        <v>59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1" t="s">
        <v>7</v>
      </c>
      <c r="H3" s="1" t="s">
        <v>8</v>
      </c>
      <c r="I3" s="1" t="s">
        <v>9</v>
      </c>
    </row>
    <row r="4" spans="1:10" x14ac:dyDescent="0.2">
      <c r="A4" s="6" t="s">
        <v>32</v>
      </c>
      <c r="B4" s="4">
        <v>8</v>
      </c>
      <c r="C4" s="5">
        <v>1</v>
      </c>
      <c r="D4" s="5" t="s">
        <v>10</v>
      </c>
      <c r="E4" s="5" t="s">
        <v>11</v>
      </c>
      <c r="F4" s="5" t="s">
        <v>12</v>
      </c>
      <c r="G4" s="1" t="s">
        <v>13</v>
      </c>
      <c r="H4" s="1">
        <v>1</v>
      </c>
      <c r="I4" s="1">
        <v>0.90910000000000002</v>
      </c>
      <c r="J4" s="1">
        <v>1</v>
      </c>
    </row>
    <row r="5" spans="1:10" hidden="1" x14ac:dyDescent="0.2">
      <c r="A5" s="6" t="s">
        <v>32</v>
      </c>
      <c r="B5" s="4">
        <v>10</v>
      </c>
      <c r="C5" s="5">
        <v>2</v>
      </c>
      <c r="D5" s="5" t="s">
        <v>14</v>
      </c>
      <c r="E5" s="5" t="s">
        <v>11</v>
      </c>
      <c r="F5" s="5" t="s">
        <v>15</v>
      </c>
      <c r="G5" s="1" t="s">
        <v>13</v>
      </c>
      <c r="H5" s="1">
        <v>900</v>
      </c>
      <c r="I5" s="1">
        <v>0.90910000000000002</v>
      </c>
      <c r="J5" s="1">
        <v>2</v>
      </c>
    </row>
    <row r="6" spans="1:10" hidden="1" x14ac:dyDescent="0.2">
      <c r="A6" s="6" t="s">
        <v>32</v>
      </c>
      <c r="B6" s="4">
        <v>12</v>
      </c>
      <c r="C6" s="5">
        <v>3</v>
      </c>
      <c r="D6" s="5" t="s">
        <v>16</v>
      </c>
      <c r="E6" s="5" t="s">
        <v>11</v>
      </c>
      <c r="F6" s="5" t="s">
        <v>17</v>
      </c>
      <c r="G6" s="1" t="s">
        <v>13</v>
      </c>
      <c r="H6" s="1">
        <v>214</v>
      </c>
      <c r="I6" s="1">
        <v>0.90910000000000002</v>
      </c>
      <c r="J6" s="1">
        <v>3</v>
      </c>
    </row>
    <row r="7" spans="1:10" x14ac:dyDescent="0.2">
      <c r="A7" s="6" t="s">
        <v>32</v>
      </c>
      <c r="B7" s="4">
        <v>22</v>
      </c>
      <c r="C7" s="5">
        <v>4</v>
      </c>
      <c r="D7" s="5" t="s">
        <v>18</v>
      </c>
      <c r="E7" s="5" t="s">
        <v>11</v>
      </c>
      <c r="F7" s="5" t="s">
        <v>12</v>
      </c>
      <c r="G7" s="1" t="s">
        <v>19</v>
      </c>
      <c r="H7" s="1">
        <v>2289</v>
      </c>
      <c r="I7" s="1">
        <v>0.93459999999999999</v>
      </c>
      <c r="J7" s="1">
        <v>4</v>
      </c>
    </row>
    <row r="8" spans="1:10" hidden="1" x14ac:dyDescent="0.2">
      <c r="A8" s="6" t="s">
        <v>32</v>
      </c>
      <c r="B8" s="4">
        <v>25</v>
      </c>
      <c r="C8" s="5">
        <v>5</v>
      </c>
      <c r="D8" s="5" t="s">
        <v>20</v>
      </c>
      <c r="E8" s="5" t="s">
        <v>11</v>
      </c>
      <c r="F8" s="5" t="s">
        <v>21</v>
      </c>
      <c r="G8" s="1" t="s">
        <v>13</v>
      </c>
      <c r="H8" s="1">
        <v>225</v>
      </c>
      <c r="I8" s="1">
        <v>0.90910000000000002</v>
      </c>
      <c r="J8" s="1">
        <v>5</v>
      </c>
    </row>
    <row r="9" spans="1:10" hidden="1" x14ac:dyDescent="0.2">
      <c r="A9" s="6" t="s">
        <v>32</v>
      </c>
      <c r="B9" s="4">
        <v>26</v>
      </c>
      <c r="C9" s="5">
        <v>6</v>
      </c>
      <c r="D9" s="5" t="s">
        <v>22</v>
      </c>
      <c r="E9" s="5" t="s">
        <v>11</v>
      </c>
      <c r="F9" s="5" t="s">
        <v>23</v>
      </c>
      <c r="G9" s="1" t="s">
        <v>13</v>
      </c>
      <c r="H9" s="1">
        <v>15</v>
      </c>
      <c r="I9" s="1">
        <v>0.90910000000000002</v>
      </c>
      <c r="J9" s="1">
        <v>6</v>
      </c>
    </row>
    <row r="10" spans="1:10" hidden="1" x14ac:dyDescent="0.2">
      <c r="A10" s="6" t="s">
        <v>32</v>
      </c>
      <c r="B10" s="4">
        <v>26</v>
      </c>
      <c r="C10" s="5">
        <v>6</v>
      </c>
      <c r="D10" s="5" t="s">
        <v>24</v>
      </c>
      <c r="E10" s="5" t="s">
        <v>11</v>
      </c>
      <c r="F10" s="5" t="s">
        <v>25</v>
      </c>
      <c r="G10" s="1" t="s">
        <v>13</v>
      </c>
      <c r="H10" s="1">
        <v>2306</v>
      </c>
      <c r="I10" s="1">
        <v>0.90910000000000002</v>
      </c>
    </row>
    <row r="11" spans="1:10" s="12" customFormat="1" x14ac:dyDescent="0.2">
      <c r="A11" s="9" t="s">
        <v>32</v>
      </c>
      <c r="B11" s="10">
        <v>40</v>
      </c>
      <c r="C11" s="11">
        <v>8</v>
      </c>
      <c r="D11" s="18" t="s">
        <v>68</v>
      </c>
      <c r="E11" s="18" t="s">
        <v>27</v>
      </c>
      <c r="F11" s="11" t="s">
        <v>12</v>
      </c>
      <c r="G11" s="12" t="s">
        <v>28</v>
      </c>
      <c r="H11" s="12">
        <v>347</v>
      </c>
      <c r="I11" s="12">
        <v>0.92589999999999995</v>
      </c>
    </row>
    <row r="12" spans="1:10" s="15" customFormat="1" x14ac:dyDescent="0.2">
      <c r="A12" s="14" t="s">
        <v>32</v>
      </c>
      <c r="B12" s="15">
        <v>44</v>
      </c>
      <c r="C12" s="15">
        <v>9</v>
      </c>
      <c r="D12" s="15" t="s">
        <v>29</v>
      </c>
      <c r="E12" s="15" t="s">
        <v>30</v>
      </c>
      <c r="F12" s="15" t="s">
        <v>12</v>
      </c>
      <c r="G12" s="15" t="s">
        <v>31</v>
      </c>
      <c r="H12" s="15">
        <v>5304</v>
      </c>
      <c r="I12" s="15">
        <v>1.0417000000000001</v>
      </c>
    </row>
    <row r="13" spans="1:10" s="12" customFormat="1" x14ac:dyDescent="0.2">
      <c r="A13" s="13" t="s">
        <v>35</v>
      </c>
      <c r="B13" s="12">
        <v>3</v>
      </c>
      <c r="C13" s="12">
        <v>1</v>
      </c>
      <c r="D13" s="19" t="s">
        <v>39</v>
      </c>
      <c r="E13" s="19" t="s">
        <v>30</v>
      </c>
      <c r="F13" s="12" t="s">
        <v>12</v>
      </c>
      <c r="G13" s="12" t="s">
        <v>31</v>
      </c>
      <c r="H13" s="12">
        <v>0</v>
      </c>
      <c r="I13" s="12">
        <v>1.0417000000000001</v>
      </c>
    </row>
    <row r="14" spans="1:10" s="12" customFormat="1" x14ac:dyDescent="0.2">
      <c r="A14" s="13" t="s">
        <v>35</v>
      </c>
      <c r="B14" s="12">
        <v>5</v>
      </c>
      <c r="C14" s="12">
        <v>2</v>
      </c>
      <c r="D14" s="18" t="s">
        <v>68</v>
      </c>
      <c r="E14" s="18" t="s">
        <v>27</v>
      </c>
      <c r="F14" s="12" t="s">
        <v>12</v>
      </c>
      <c r="G14" s="12" t="s">
        <v>33</v>
      </c>
      <c r="H14" s="12">
        <v>0</v>
      </c>
      <c r="I14" s="12">
        <v>1.0204</v>
      </c>
    </row>
    <row r="15" spans="1:10" s="15" customFormat="1" x14ac:dyDescent="0.2">
      <c r="A15" s="14" t="s">
        <v>35</v>
      </c>
      <c r="B15" s="15">
        <v>7</v>
      </c>
      <c r="C15" s="15">
        <v>3</v>
      </c>
      <c r="D15" s="15" t="s">
        <v>66</v>
      </c>
      <c r="E15" s="15" t="s">
        <v>34</v>
      </c>
      <c r="F15" s="15" t="s">
        <v>12</v>
      </c>
      <c r="G15" s="15" t="s">
        <v>33</v>
      </c>
      <c r="H15" s="15">
        <v>0</v>
      </c>
      <c r="I15" s="15">
        <v>1.0204</v>
      </c>
    </row>
    <row r="16" spans="1:10" x14ac:dyDescent="0.2">
      <c r="A16" s="8" t="s">
        <v>49</v>
      </c>
      <c r="B16" s="1">
        <v>4</v>
      </c>
      <c r="C16" s="1">
        <v>1</v>
      </c>
      <c r="D16" s="3" t="s">
        <v>10</v>
      </c>
      <c r="E16" s="1" t="s">
        <v>11</v>
      </c>
      <c r="F16" s="1" t="s">
        <v>36</v>
      </c>
      <c r="G16" s="1" t="s">
        <v>13</v>
      </c>
      <c r="H16" s="1">
        <v>1</v>
      </c>
      <c r="I16" s="1">
        <v>0.90910000000000002</v>
      </c>
    </row>
    <row r="17" spans="1:9" x14ac:dyDescent="0.2">
      <c r="A17" s="8" t="s">
        <v>49</v>
      </c>
      <c r="B17" s="1">
        <v>8</v>
      </c>
      <c r="C17" s="1">
        <v>2</v>
      </c>
      <c r="D17" s="1" t="s">
        <v>37</v>
      </c>
      <c r="E17" s="1" t="s">
        <v>11</v>
      </c>
      <c r="F17" s="1" t="s">
        <v>36</v>
      </c>
      <c r="G17" s="1" t="s">
        <v>38</v>
      </c>
      <c r="H17" s="1">
        <v>2366</v>
      </c>
      <c r="I17" s="1">
        <v>1.0308999999999999</v>
      </c>
    </row>
    <row r="18" spans="1:9" s="12" customFormat="1" x14ac:dyDescent="0.2">
      <c r="A18" s="13" t="s">
        <v>49</v>
      </c>
      <c r="B18" s="12">
        <v>13</v>
      </c>
      <c r="C18" s="12">
        <v>3</v>
      </c>
      <c r="D18" s="19" t="s">
        <v>39</v>
      </c>
      <c r="E18" s="19" t="s">
        <v>30</v>
      </c>
      <c r="F18" s="12" t="s">
        <v>36</v>
      </c>
      <c r="G18" s="12" t="s">
        <v>31</v>
      </c>
      <c r="H18" s="12">
        <v>5294</v>
      </c>
      <c r="I18" s="12">
        <v>1.0417000000000001</v>
      </c>
    </row>
    <row r="19" spans="1:9" x14ac:dyDescent="0.2">
      <c r="A19" s="8" t="s">
        <v>49</v>
      </c>
      <c r="B19" s="1">
        <v>16</v>
      </c>
      <c r="C19" s="1">
        <v>4</v>
      </c>
      <c r="D19" s="1" t="s">
        <v>40</v>
      </c>
      <c r="E19" s="1" t="s">
        <v>11</v>
      </c>
      <c r="F19" s="1" t="s">
        <v>36</v>
      </c>
      <c r="G19" s="1" t="s">
        <v>41</v>
      </c>
      <c r="H19" s="1">
        <v>288</v>
      </c>
      <c r="I19" s="1">
        <v>1</v>
      </c>
    </row>
    <row r="20" spans="1:9" x14ac:dyDescent="0.2">
      <c r="A20" s="8" t="s">
        <v>49</v>
      </c>
      <c r="B20" s="1">
        <v>22</v>
      </c>
      <c r="C20" s="1">
        <v>5</v>
      </c>
      <c r="D20" s="1" t="s">
        <v>26</v>
      </c>
      <c r="E20" s="1" t="s">
        <v>11</v>
      </c>
      <c r="F20" s="1" t="s">
        <v>36</v>
      </c>
      <c r="G20" s="1">
        <v>470</v>
      </c>
      <c r="H20" s="1">
        <v>14</v>
      </c>
      <c r="I20" s="1">
        <v>1.0308999999999999</v>
      </c>
    </row>
    <row r="21" spans="1:9" x14ac:dyDescent="0.2">
      <c r="A21" s="8" t="s">
        <v>49</v>
      </c>
      <c r="B21" s="1">
        <v>26</v>
      </c>
      <c r="C21" s="1">
        <v>6</v>
      </c>
      <c r="D21" s="5" t="s">
        <v>18</v>
      </c>
      <c r="E21" s="1" t="s">
        <v>11</v>
      </c>
      <c r="F21" s="1" t="s">
        <v>36</v>
      </c>
      <c r="G21" s="1" t="s">
        <v>19</v>
      </c>
      <c r="H21" s="1">
        <v>2289</v>
      </c>
      <c r="I21" s="1">
        <v>0.93459999999999999</v>
      </c>
    </row>
    <row r="22" spans="1:9" s="12" customFormat="1" x14ac:dyDescent="0.2">
      <c r="A22" s="13" t="s">
        <v>49</v>
      </c>
      <c r="B22" s="12">
        <v>26</v>
      </c>
      <c r="C22" s="12">
        <v>6</v>
      </c>
      <c r="D22" s="12" t="s">
        <v>42</v>
      </c>
      <c r="E22" s="12" t="s">
        <v>43</v>
      </c>
      <c r="F22" s="12" t="s">
        <v>36</v>
      </c>
      <c r="G22" s="12" t="s">
        <v>44</v>
      </c>
      <c r="H22" s="12">
        <v>1111</v>
      </c>
      <c r="I22" s="12">
        <v>0.92589999999999995</v>
      </c>
    </row>
    <row r="23" spans="1:9" s="12" customFormat="1" x14ac:dyDescent="0.2">
      <c r="A23" s="13" t="s">
        <v>49</v>
      </c>
      <c r="B23" s="12">
        <v>30</v>
      </c>
      <c r="C23" s="12">
        <v>8</v>
      </c>
      <c r="D23" s="12" t="s">
        <v>45</v>
      </c>
      <c r="E23" s="12" t="s">
        <v>46</v>
      </c>
      <c r="F23" s="12" t="s">
        <v>36</v>
      </c>
      <c r="G23" s="12">
        <v>420</v>
      </c>
      <c r="H23" s="12">
        <v>28047</v>
      </c>
      <c r="I23" s="12">
        <v>0.93459999999999999</v>
      </c>
    </row>
    <row r="24" spans="1:9" s="17" customFormat="1" x14ac:dyDescent="0.2">
      <c r="A24" s="16" t="s">
        <v>49</v>
      </c>
      <c r="B24" s="17">
        <v>40</v>
      </c>
      <c r="C24" s="17">
        <v>9</v>
      </c>
      <c r="D24" s="17" t="s">
        <v>47</v>
      </c>
      <c r="E24" s="17" t="s">
        <v>11</v>
      </c>
      <c r="F24" s="17" t="s">
        <v>48</v>
      </c>
      <c r="G24" s="17">
        <v>470</v>
      </c>
      <c r="H24" s="17">
        <v>14</v>
      </c>
      <c r="I24" s="17">
        <v>1.0308999999999999</v>
      </c>
    </row>
    <row r="25" spans="1:9" x14ac:dyDescent="0.2">
      <c r="A25" s="8" t="s">
        <v>50</v>
      </c>
      <c r="B25" s="1">
        <v>4</v>
      </c>
      <c r="C25" s="1">
        <v>1</v>
      </c>
      <c r="D25" s="3" t="s">
        <v>10</v>
      </c>
      <c r="E25" s="1" t="s">
        <v>11</v>
      </c>
      <c r="F25" s="1" t="s">
        <v>36</v>
      </c>
      <c r="G25" s="1" t="s">
        <v>13</v>
      </c>
      <c r="H25" s="1">
        <v>1</v>
      </c>
      <c r="I25" s="1">
        <v>0.90910000000000002</v>
      </c>
    </row>
    <row r="26" spans="1:9" x14ac:dyDescent="0.2">
      <c r="A26" s="8" t="s">
        <v>50</v>
      </c>
      <c r="B26" s="1">
        <v>10</v>
      </c>
      <c r="C26" s="1">
        <v>2</v>
      </c>
      <c r="D26" s="1" t="s">
        <v>40</v>
      </c>
      <c r="E26" s="1" t="s">
        <v>11</v>
      </c>
      <c r="F26" s="1" t="s">
        <v>36</v>
      </c>
      <c r="G26" s="1" t="s">
        <v>51</v>
      </c>
      <c r="H26" s="1">
        <v>288</v>
      </c>
      <c r="I26" s="1">
        <v>1.0204</v>
      </c>
    </row>
    <row r="27" spans="1:9" s="12" customFormat="1" x14ac:dyDescent="0.2">
      <c r="A27" s="13" t="s">
        <v>50</v>
      </c>
      <c r="B27" s="12">
        <v>14</v>
      </c>
      <c r="C27" s="12">
        <v>3</v>
      </c>
      <c r="D27" s="12" t="s">
        <v>67</v>
      </c>
      <c r="E27" s="12" t="s">
        <v>52</v>
      </c>
      <c r="F27" s="12" t="s">
        <v>36</v>
      </c>
      <c r="G27" s="12" t="s">
        <v>53</v>
      </c>
      <c r="H27" s="12">
        <v>0</v>
      </c>
      <c r="I27" s="12">
        <v>1.0308999999999999</v>
      </c>
    </row>
    <row r="28" spans="1:9" x14ac:dyDescent="0.2">
      <c r="A28" s="8" t="s">
        <v>50</v>
      </c>
      <c r="B28" s="1">
        <v>15</v>
      </c>
      <c r="C28" s="1">
        <v>4</v>
      </c>
      <c r="D28" s="1" t="s">
        <v>54</v>
      </c>
      <c r="E28" s="1" t="s">
        <v>11</v>
      </c>
      <c r="F28" s="1" t="s">
        <v>36</v>
      </c>
      <c r="G28" s="1" t="s">
        <v>55</v>
      </c>
      <c r="H28" s="1">
        <v>180708</v>
      </c>
      <c r="I28" s="1">
        <v>0.90910000000000002</v>
      </c>
    </row>
    <row r="29" spans="1:9" s="12" customFormat="1" x14ac:dyDescent="0.2">
      <c r="A29" s="13" t="s">
        <v>50</v>
      </c>
      <c r="B29" s="12">
        <v>16</v>
      </c>
      <c r="C29" s="12">
        <v>5</v>
      </c>
      <c r="D29" s="18" t="s">
        <v>68</v>
      </c>
      <c r="E29" s="18" t="s">
        <v>27</v>
      </c>
      <c r="F29" s="12" t="s">
        <v>36</v>
      </c>
      <c r="G29" s="12" t="s">
        <v>53</v>
      </c>
      <c r="H29" s="12">
        <v>0</v>
      </c>
      <c r="I29" s="12">
        <v>1.0308999999999999</v>
      </c>
    </row>
    <row r="30" spans="1:9" s="12" customFormat="1" x14ac:dyDescent="0.2">
      <c r="A30" s="13" t="s">
        <v>50</v>
      </c>
      <c r="B30" s="12">
        <v>22</v>
      </c>
      <c r="C30" s="12">
        <v>6</v>
      </c>
      <c r="D30" s="12" t="s">
        <v>56</v>
      </c>
      <c r="E30" s="12" t="s">
        <v>57</v>
      </c>
      <c r="F30" s="12" t="s">
        <v>36</v>
      </c>
      <c r="G30" s="12" t="s">
        <v>31</v>
      </c>
      <c r="H30" s="12">
        <v>5307</v>
      </c>
      <c r="I30" s="12">
        <v>1.0417000000000001</v>
      </c>
    </row>
  </sheetData>
  <conditionalFormatting sqref="D1:D1048576">
    <cfRule type="duplicateValues" dxfId="13" priority="1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D7DA1-53ED-4A28-A4BE-6CE636109242}">
  <dimension ref="B1:K14"/>
  <sheetViews>
    <sheetView workbookViewId="0">
      <selection activeCell="J6" sqref="J6"/>
    </sheetView>
  </sheetViews>
  <sheetFormatPr baseColWidth="10" defaultColWidth="8.83203125" defaultRowHeight="15" x14ac:dyDescent="0.2"/>
  <cols>
    <col min="2" max="2" width="21.83203125" customWidth="1"/>
  </cols>
  <sheetData>
    <row r="1" spans="2:11" x14ac:dyDescent="0.2">
      <c r="B1" t="s">
        <v>60</v>
      </c>
      <c r="C1" s="38" t="s">
        <v>32</v>
      </c>
      <c r="D1" s="38"/>
      <c r="E1" s="38" t="s">
        <v>62</v>
      </c>
      <c r="F1" s="38"/>
      <c r="G1" s="38" t="s">
        <v>63</v>
      </c>
      <c r="H1" s="38"/>
      <c r="I1" t="s">
        <v>64</v>
      </c>
    </row>
    <row r="2" spans="2:11" x14ac:dyDescent="0.2">
      <c r="C2" t="s">
        <v>61</v>
      </c>
      <c r="D2" t="s">
        <v>2</v>
      </c>
      <c r="E2" t="s">
        <v>61</v>
      </c>
      <c r="F2" t="s">
        <v>2</v>
      </c>
      <c r="G2" t="s">
        <v>61</v>
      </c>
      <c r="H2" t="s">
        <v>2</v>
      </c>
      <c r="I2" t="s">
        <v>2</v>
      </c>
      <c r="J2" t="s">
        <v>3</v>
      </c>
    </row>
    <row r="3" spans="2:11" x14ac:dyDescent="0.2">
      <c r="B3" t="s">
        <v>10</v>
      </c>
      <c r="C3">
        <f>IF(SUMIFS(Sheet1!$C:$C,Sheet1!$D:$D,Single!$B3,Sheet1!$A:$A,Single!C$14)=0,"DNS",SUMIFS(Sheet1!$C:$C,Sheet1!$D:$D,Single!$B3,Sheet1!$A:$A,Single!C$14))</f>
        <v>1</v>
      </c>
      <c r="D3">
        <v>1</v>
      </c>
      <c r="E3">
        <f>IF(SUMIFS(Sheet1!$C:$C,Sheet1!$D:$D,Single!$B3,Sheet1!$A:$A,Single!E$14)=0,"DNS",SUMIFS(Sheet1!$C:$C,Sheet1!$D:$D,Single!$B3,Sheet1!$A:$A,Single!E$14))</f>
        <v>1</v>
      </c>
      <c r="F3">
        <v>1</v>
      </c>
      <c r="G3">
        <f>IF(SUMIFS(Sheet1!$C:$C,Sheet1!$D:$D,Single!$B3,Sheet1!$A:$A,Single!G$14)=0,"DNS",SUMIFS(Sheet1!$C:$C,Sheet1!$D:$D,Single!$B3,Sheet1!$A:$A,Single!G$14))</f>
        <v>1</v>
      </c>
      <c r="H3">
        <v>1</v>
      </c>
      <c r="I3">
        <f t="shared" ref="I3:I9" si="0">H3+F3+D3</f>
        <v>3</v>
      </c>
      <c r="J3">
        <f t="shared" ref="J3:K6" si="1">RANK(I3,I$3:I$9,1)</f>
        <v>1</v>
      </c>
      <c r="K3">
        <f t="shared" si="1"/>
        <v>1</v>
      </c>
    </row>
    <row r="4" spans="2:11" x14ac:dyDescent="0.2">
      <c r="B4" t="s">
        <v>18</v>
      </c>
      <c r="C4">
        <f>IF(SUMIFS(Sheet1!$C:$C,Sheet1!$D:$D,Single!$B4,Sheet1!$A:$A,Single!C$14)=0,"DNS",SUMIFS(Sheet1!$C:$C,Sheet1!$D:$D,Single!$B4,Sheet1!$A:$A,Single!C$14))</f>
        <v>4</v>
      </c>
      <c r="D4">
        <v>2</v>
      </c>
      <c r="E4">
        <f>IF(SUMIFS(Sheet1!$C:$C,Sheet1!$D:$D,Single!$B4,Sheet1!$A:$A,Single!E$14)=0,"DNS",SUMIFS(Sheet1!$C:$C,Sheet1!$D:$D,Single!$B4,Sheet1!$A:$A,Single!E$14))</f>
        <v>6</v>
      </c>
      <c r="F4">
        <v>5</v>
      </c>
      <c r="G4" t="str">
        <f>IF(SUMIFS(Sheet1!$C:$C,Sheet1!$D:$D,Single!$B4,Sheet1!$A:$A,Single!G$14)=0,"DNS",SUMIFS(Sheet1!$C:$C,Sheet1!$D:$D,Single!$B4,Sheet1!$A:$A,Single!G$14))</f>
        <v>DNS</v>
      </c>
      <c r="H4">
        <v>5</v>
      </c>
      <c r="I4">
        <f t="shared" si="0"/>
        <v>12</v>
      </c>
      <c r="J4">
        <f t="shared" si="1"/>
        <v>5</v>
      </c>
      <c r="K4">
        <f t="shared" si="1"/>
        <v>5</v>
      </c>
    </row>
    <row r="5" spans="2:11" x14ac:dyDescent="0.2">
      <c r="B5" t="s">
        <v>37</v>
      </c>
      <c r="C5" t="str">
        <f>IF(SUMIFS(Sheet1!$C:$C,Sheet1!$D:$D,Single!$B5,Sheet1!$A:$A,Single!C$14)=0,"DNS",SUMIFS(Sheet1!$C:$C,Sheet1!$D:$D,Single!$B5,Sheet1!$A:$A,Single!C$14))</f>
        <v>DNS</v>
      </c>
      <c r="D5">
        <v>4</v>
      </c>
      <c r="E5">
        <f>IF(SUMIFS(Sheet1!$C:$C,Sheet1!$D:$D,Single!$B5,Sheet1!$A:$A,Single!E$14)=0,"DNS",SUMIFS(Sheet1!$C:$C,Sheet1!$D:$D,Single!$B5,Sheet1!$A:$A,Single!E$14))</f>
        <v>2</v>
      </c>
      <c r="F5">
        <v>2</v>
      </c>
      <c r="G5" t="str">
        <f>IF(SUMIFS(Sheet1!$C:$C,Sheet1!$D:$D,Single!$B5,Sheet1!$A:$A,Single!G$14)=0,"DNS",SUMIFS(Sheet1!$C:$C,Sheet1!$D:$D,Single!$B5,Sheet1!$A:$A,Single!G$14))</f>
        <v>DNS</v>
      </c>
      <c r="H5">
        <v>5</v>
      </c>
      <c r="I5">
        <f t="shared" si="0"/>
        <v>11</v>
      </c>
      <c r="J5">
        <f t="shared" si="1"/>
        <v>3</v>
      </c>
      <c r="K5">
        <f t="shared" si="1"/>
        <v>3</v>
      </c>
    </row>
    <row r="6" spans="2:11" x14ac:dyDescent="0.2">
      <c r="B6" t="s">
        <v>40</v>
      </c>
      <c r="C6" t="str">
        <f>IF(SUMIFS(Sheet1!$C:$C,Sheet1!$D:$D,Single!$B6,Sheet1!$A:$A,Single!C$14)=0,"DNS",SUMIFS(Sheet1!$C:$C,Sheet1!$D:$D,Single!$B6,Sheet1!$A:$A,Single!C$14))</f>
        <v>DNS</v>
      </c>
      <c r="D6">
        <v>4</v>
      </c>
      <c r="E6">
        <f>IF(SUMIFS(Sheet1!$C:$C,Sheet1!$D:$D,Single!$B6,Sheet1!$A:$A,Single!E$14)=0,"DNS",SUMIFS(Sheet1!$C:$C,Sheet1!$D:$D,Single!$B6,Sheet1!$A:$A,Single!E$14))</f>
        <v>4</v>
      </c>
      <c r="F6">
        <v>3</v>
      </c>
      <c r="G6">
        <f>IF(SUMIFS(Sheet1!$C:$C,Sheet1!$D:$D,Single!$B6,Sheet1!$A:$A,Single!G$14)=0,"DNS",SUMIFS(Sheet1!$C:$C,Sheet1!$D:$D,Single!$B6,Sheet1!$A:$A,Single!G$14))</f>
        <v>2</v>
      </c>
      <c r="H6">
        <v>2</v>
      </c>
      <c r="I6">
        <f t="shared" si="0"/>
        <v>9</v>
      </c>
      <c r="J6">
        <f t="shared" si="1"/>
        <v>2</v>
      </c>
      <c r="K6">
        <f t="shared" si="1"/>
        <v>2</v>
      </c>
    </row>
    <row r="7" spans="2:11" x14ac:dyDescent="0.2">
      <c r="B7" t="s">
        <v>26</v>
      </c>
      <c r="C7" t="str">
        <f>IF(SUMIFS(Sheet1!$C:$C,Sheet1!$D:$D,Single!$B7,Sheet1!$A:$A,Single!C$14)=0,"DNS",SUMIFS(Sheet1!$C:$C,Sheet1!$D:$D,Single!$B7,Sheet1!$A:$A,Single!C$14))</f>
        <v>DNS</v>
      </c>
      <c r="D7">
        <v>3</v>
      </c>
      <c r="E7">
        <f>IF(SUMIFS(Sheet1!$C:$C,Sheet1!$D:$D,Single!$B7,Sheet1!$A:$A,Single!E$14)=0,"DNS",SUMIFS(Sheet1!$C:$C,Sheet1!$D:$D,Single!$B7,Sheet1!$A:$A,Single!E$14))</f>
        <v>5</v>
      </c>
      <c r="F7">
        <v>4</v>
      </c>
      <c r="G7" t="str">
        <f>IF(SUMIFS(Sheet1!$C:$C,Sheet1!$D:$D,Single!$B7,Sheet1!$A:$A,Single!G$14)=0,"DNS",SUMIFS(Sheet1!$C:$C,Sheet1!$D:$D,Single!$B7,Sheet1!$A:$A,Single!G$14))</f>
        <v>DNS</v>
      </c>
      <c r="H7">
        <v>4</v>
      </c>
      <c r="I7">
        <f t="shared" si="0"/>
        <v>11</v>
      </c>
      <c r="J7">
        <v>4</v>
      </c>
      <c r="K7">
        <v>4</v>
      </c>
    </row>
    <row r="8" spans="2:11" x14ac:dyDescent="0.2">
      <c r="B8" t="s">
        <v>47</v>
      </c>
      <c r="C8" t="str">
        <f>IF(SUMIFS(Sheet1!$C:$C,Sheet1!$D:$D,Single!$B8,Sheet1!$A:$A,Single!C$14)=0,"DNS",SUMIFS(Sheet1!$C:$C,Sheet1!$D:$D,Single!$B8,Sheet1!$A:$A,Single!C$14))</f>
        <v>DNS</v>
      </c>
      <c r="D8">
        <v>4</v>
      </c>
      <c r="E8">
        <f>IF(SUMIFS(Sheet1!$C:$C,Sheet1!$D:$D,Single!$B8,Sheet1!$A:$A,Single!E$14)=0,"DNS",SUMIFS(Sheet1!$C:$C,Sheet1!$D:$D,Single!$B8,Sheet1!$A:$A,Single!E$14))</f>
        <v>9</v>
      </c>
      <c r="F8">
        <v>6</v>
      </c>
      <c r="G8" t="str">
        <f>IF(SUMIFS(Sheet1!$C:$C,Sheet1!$D:$D,Single!$B8,Sheet1!$A:$A,Single!G$14)=0,"DNS",SUMIFS(Sheet1!$C:$C,Sheet1!$D:$D,Single!$B8,Sheet1!$A:$A,Single!G$14))</f>
        <v>DNS</v>
      </c>
      <c r="H8">
        <v>5</v>
      </c>
      <c r="I8">
        <f t="shared" si="0"/>
        <v>15</v>
      </c>
      <c r="J8">
        <v>7</v>
      </c>
      <c r="K8">
        <v>7</v>
      </c>
    </row>
    <row r="9" spans="2:11" x14ac:dyDescent="0.2">
      <c r="B9" t="s">
        <v>54</v>
      </c>
      <c r="C9" t="str">
        <f>IF(SUMIFS(Sheet1!$C:$C,Sheet1!$D:$D,Single!$B9,Sheet1!$A:$A,Single!C$14)=0,"DNS",SUMIFS(Sheet1!$C:$C,Sheet1!$D:$D,Single!$B9,Sheet1!$A:$A,Single!C$14))</f>
        <v>DNS</v>
      </c>
      <c r="D9">
        <v>4</v>
      </c>
      <c r="E9" t="str">
        <f>IF(SUMIFS(Sheet1!$C:$C,Sheet1!$D:$D,Single!$B9,Sheet1!$A:$A,Single!E$14)=0,"DNS",SUMIFS(Sheet1!$C:$C,Sheet1!$D:$D,Single!$B9,Sheet1!$A:$A,Single!E$14))</f>
        <v>DNS</v>
      </c>
      <c r="F9">
        <v>7</v>
      </c>
      <c r="G9">
        <f>IF(SUMIFS(Sheet1!$C:$C,Sheet1!$D:$D,Single!$B9,Sheet1!$A:$A,Single!G$14)=0,"DNS",SUMIFS(Sheet1!$C:$C,Sheet1!$D:$D,Single!$B9,Sheet1!$A:$A,Single!G$14))</f>
        <v>4</v>
      </c>
      <c r="H9">
        <v>3</v>
      </c>
      <c r="I9">
        <f t="shared" si="0"/>
        <v>14</v>
      </c>
      <c r="J9">
        <f>RANK(I9,I$3:I$9,1)</f>
        <v>6</v>
      </c>
      <c r="K9">
        <v>6</v>
      </c>
    </row>
    <row r="14" spans="2:11" x14ac:dyDescent="0.2">
      <c r="C14" t="s">
        <v>32</v>
      </c>
      <c r="E14" t="s">
        <v>49</v>
      </c>
      <c r="G14" t="s">
        <v>50</v>
      </c>
    </row>
  </sheetData>
  <mergeCells count="3">
    <mergeCell ref="C1:D1"/>
    <mergeCell ref="E1:F1"/>
    <mergeCell ref="G1:H1"/>
  </mergeCell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E15D9-34CE-44E0-9E17-4D4427955D2E}">
  <sheetPr>
    <tabColor theme="0" tint="-0.249977111117893"/>
    <pageSetUpPr fitToPage="1"/>
  </sheetPr>
  <dimension ref="A2:T20"/>
  <sheetViews>
    <sheetView showGridLines="0" zoomScaleNormal="100" workbookViewId="0">
      <selection activeCell="M13" sqref="M13"/>
    </sheetView>
  </sheetViews>
  <sheetFormatPr baseColWidth="10" defaultColWidth="9.1640625" defaultRowHeight="11" x14ac:dyDescent="0.15"/>
  <cols>
    <col min="1" max="2" width="6.1640625" style="21" customWidth="1"/>
    <col min="3" max="3" width="21.83203125" style="21" customWidth="1"/>
    <col min="4" max="4" width="10.83203125" style="21" customWidth="1"/>
    <col min="5" max="5" width="6.83203125" style="21" customWidth="1"/>
    <col min="6" max="6" width="10.83203125" style="21" customWidth="1"/>
    <col min="7" max="7" width="6.83203125" style="21" customWidth="1"/>
    <col min="8" max="8" width="10.83203125" style="21" customWidth="1"/>
    <col min="9" max="9" width="6.83203125" style="21" customWidth="1"/>
    <col min="10" max="16384" width="9.1640625" style="21"/>
  </cols>
  <sheetData>
    <row r="2" spans="1:20" ht="29" x14ac:dyDescent="0.35">
      <c r="D2" s="22" t="s">
        <v>71</v>
      </c>
    </row>
    <row r="4" spans="1:20" ht="16" x14ac:dyDescent="0.2">
      <c r="D4" s="28" t="s">
        <v>74</v>
      </c>
    </row>
    <row r="7" spans="1:20" s="23" customFormat="1" ht="18.75" customHeight="1" x14ac:dyDescent="0.2">
      <c r="A7" s="39" t="s">
        <v>0</v>
      </c>
      <c r="B7" s="39"/>
      <c r="C7" s="26" t="s">
        <v>1</v>
      </c>
      <c r="D7" s="40" t="str">
        <f>Single!C1</f>
        <v>Warm-up</v>
      </c>
      <c r="E7" s="40"/>
      <c r="F7" s="40" t="str">
        <f>Single!E1</f>
        <v>Coupe du président</v>
      </c>
      <c r="G7" s="40"/>
      <c r="H7" s="40" t="str">
        <f>Single!G1</f>
        <v>Régate Eté</v>
      </c>
      <c r="I7" s="40"/>
    </row>
    <row r="8" spans="1:20" ht="45.75" customHeight="1" x14ac:dyDescent="0.15">
      <c r="A8" s="29" t="s">
        <v>2</v>
      </c>
      <c r="B8" s="29" t="s">
        <v>3</v>
      </c>
      <c r="C8" s="30" t="s">
        <v>4</v>
      </c>
      <c r="D8" s="31" t="s">
        <v>3</v>
      </c>
      <c r="E8" s="31" t="s">
        <v>2</v>
      </c>
      <c r="F8" s="31" t="s">
        <v>3</v>
      </c>
      <c r="G8" s="31" t="s">
        <v>2</v>
      </c>
      <c r="H8" s="31" t="s">
        <v>3</v>
      </c>
      <c r="I8" s="31" t="s">
        <v>2</v>
      </c>
    </row>
    <row r="9" spans="1:20" s="24" customFormat="1" ht="12.75" customHeight="1" x14ac:dyDescent="0.2">
      <c r="A9" s="32">
        <f>INDEX(Single!I:I,MATCH('Single to print'!$K9,Single!$K:$K,0))</f>
        <v>3</v>
      </c>
      <c r="B9" s="33">
        <v>1</v>
      </c>
      <c r="C9" s="6" t="str">
        <f>INDEX(Single!B:B,MATCH('Single to print'!$K9,Single!$K:$K,0))</f>
        <v>Lesure Michel</v>
      </c>
      <c r="D9" s="32">
        <f>INDEX(Single!C:C,MATCH('Single to print'!$K9,Single!$K:$K,0))</f>
        <v>1</v>
      </c>
      <c r="E9" s="34">
        <f>INDEX(Single!D:D,MATCH('Single to print'!$K9,Single!$K:$K,0))</f>
        <v>1</v>
      </c>
      <c r="F9" s="32">
        <f>INDEX(Single!E:E,MATCH('Single to print'!$K9,Single!$K:$K,0))</f>
        <v>1</v>
      </c>
      <c r="G9" s="34">
        <f>INDEX(Single!F:F,MATCH('Single to print'!$K9,Single!$K:$K,0))</f>
        <v>1</v>
      </c>
      <c r="H9" s="32">
        <f>INDEX(Single!G:G,MATCH('Single to print'!$K9,Single!$K:$K,0))</f>
        <v>1</v>
      </c>
      <c r="I9" s="34">
        <f>INDEX(Single!H:H,MATCH('Single to print'!$K9,Single!$K:$K,0))</f>
        <v>1</v>
      </c>
      <c r="J9" s="21"/>
      <c r="K9" s="21">
        <v>1</v>
      </c>
      <c r="L9" s="21"/>
      <c r="M9" s="21"/>
      <c r="N9" s="21"/>
      <c r="O9" s="21"/>
      <c r="P9" s="21"/>
      <c r="Q9" s="21"/>
      <c r="R9" s="21"/>
      <c r="S9" s="21"/>
      <c r="T9" s="21"/>
    </row>
    <row r="10" spans="1:20" s="25" customFormat="1" ht="12.75" customHeight="1" x14ac:dyDescent="0.2">
      <c r="A10" s="32">
        <f>INDEX(Single!I:I,MATCH('Single to print'!$K10,Single!$K:$K,0))</f>
        <v>9</v>
      </c>
      <c r="B10" s="35">
        <v>2</v>
      </c>
      <c r="C10" s="6" t="str">
        <f>INDEX(Single!B:B,MATCH('Single to print'!K10,Single!K:K,0))</f>
        <v>Fiume Leo</v>
      </c>
      <c r="D10" s="32" t="str">
        <f>INDEX(Single!C:C,MATCH('Single to print'!$K10,Single!$K:$K,0))</f>
        <v>DNS</v>
      </c>
      <c r="E10" s="34">
        <f>INDEX(Single!D:D,MATCH('Single to print'!$K10,Single!$K:$K,0))</f>
        <v>4</v>
      </c>
      <c r="F10" s="32">
        <f>INDEX(Single!E:E,MATCH('Single to print'!$K10,Single!$K:$K,0))</f>
        <v>4</v>
      </c>
      <c r="G10" s="34">
        <f>INDEX(Single!F:F,MATCH('Single to print'!$K10,Single!$K:$K,0))</f>
        <v>3</v>
      </c>
      <c r="H10" s="32">
        <f>INDEX(Single!G:G,MATCH('Single to print'!$K10,Single!$K:$K,0))</f>
        <v>2</v>
      </c>
      <c r="I10" s="34">
        <f>INDEX(Single!H:H,MATCH('Single to print'!$K10,Single!$K:$K,0))</f>
        <v>2</v>
      </c>
      <c r="J10" s="21"/>
      <c r="K10" s="21">
        <v>2</v>
      </c>
      <c r="L10" s="21"/>
      <c r="M10" s="21"/>
      <c r="N10" s="21"/>
      <c r="O10" s="21"/>
      <c r="P10" s="21"/>
      <c r="Q10" s="21"/>
      <c r="R10" s="21"/>
      <c r="S10" s="21"/>
      <c r="T10" s="21"/>
    </row>
    <row r="11" spans="1:20" s="25" customFormat="1" ht="12.75" customHeight="1" x14ac:dyDescent="0.2">
      <c r="A11" s="32">
        <f>INDEX(Single!I:I,MATCH('Single to print'!$K11,Single!$K:$K,0))</f>
        <v>11</v>
      </c>
      <c r="B11" s="35">
        <v>3</v>
      </c>
      <c r="C11" s="6" t="str">
        <f>INDEX(Single!B:B,MATCH('Single to print'!K11,Single!K:K,0))</f>
        <v>Kieffer Pierre</v>
      </c>
      <c r="D11" s="32" t="str">
        <f>INDEX(Single!C:C,MATCH('Single to print'!$K11,Single!$K:$K,0))</f>
        <v>DNS</v>
      </c>
      <c r="E11" s="34">
        <f>INDEX(Single!D:D,MATCH('Single to print'!$K11,Single!$K:$K,0))</f>
        <v>4</v>
      </c>
      <c r="F11" s="32">
        <f>INDEX(Single!E:E,MATCH('Single to print'!$K11,Single!$K:$K,0))</f>
        <v>2</v>
      </c>
      <c r="G11" s="34">
        <f>INDEX(Single!F:F,MATCH('Single to print'!$K11,Single!$K:$K,0))</f>
        <v>2</v>
      </c>
      <c r="H11" s="32" t="str">
        <f>INDEX(Single!G:G,MATCH('Single to print'!$K11,Single!$K:$K,0))</f>
        <v>DNS</v>
      </c>
      <c r="I11" s="34">
        <f>INDEX(Single!H:H,MATCH('Single to print'!$K11,Single!$K:$K,0))</f>
        <v>5</v>
      </c>
      <c r="J11" s="21"/>
      <c r="K11" s="21">
        <v>3</v>
      </c>
      <c r="L11" s="21"/>
      <c r="M11" s="21"/>
      <c r="N11" s="21"/>
      <c r="O11" s="21"/>
      <c r="P11" s="21"/>
      <c r="Q11" s="21"/>
      <c r="R11" s="21"/>
      <c r="S11" s="21"/>
      <c r="T11" s="21"/>
    </row>
    <row r="12" spans="1:20" s="25" customFormat="1" ht="12.75" customHeight="1" x14ac:dyDescent="0.2">
      <c r="A12" s="32">
        <f>INDEX(Single!I:I,MATCH('Single to print'!$K12,Single!$K:$K,0))</f>
        <v>11</v>
      </c>
      <c r="B12" s="35">
        <v>4</v>
      </c>
      <c r="C12" s="6" t="str">
        <f>INDEX(Single!B:B,MATCH('Single to print'!K12,Single!K:K,0))</f>
        <v>Blinkhorn Alex</v>
      </c>
      <c r="D12" s="32" t="str">
        <f>INDEX(Single!C:C,MATCH('Single to print'!$K12,Single!$K:$K,0))</f>
        <v>DNS</v>
      </c>
      <c r="E12" s="34">
        <f>INDEX(Single!D:D,MATCH('Single to print'!$K12,Single!$K:$K,0))</f>
        <v>3</v>
      </c>
      <c r="F12" s="32">
        <f>INDEX(Single!E:E,MATCH('Single to print'!$K12,Single!$K:$K,0))</f>
        <v>5</v>
      </c>
      <c r="G12" s="34">
        <f>INDEX(Single!F:F,MATCH('Single to print'!$K12,Single!$K:$K,0))</f>
        <v>4</v>
      </c>
      <c r="H12" s="32" t="str">
        <f>INDEX(Single!G:G,MATCH('Single to print'!$K12,Single!$K:$K,0))</f>
        <v>DNS</v>
      </c>
      <c r="I12" s="34">
        <f>INDEX(Single!H:H,MATCH('Single to print'!$K12,Single!$K:$K,0))</f>
        <v>4</v>
      </c>
      <c r="J12" s="21"/>
      <c r="K12" s="21">
        <v>4</v>
      </c>
      <c r="L12" s="21"/>
      <c r="M12" s="21"/>
      <c r="N12" s="21"/>
      <c r="O12" s="21"/>
      <c r="P12" s="21"/>
      <c r="Q12" s="21"/>
      <c r="R12" s="21"/>
      <c r="S12" s="21"/>
      <c r="T12" s="21"/>
    </row>
    <row r="13" spans="1:20" s="25" customFormat="1" ht="12.75" customHeight="1" x14ac:dyDescent="0.2">
      <c r="A13" s="32">
        <f>INDEX(Single!I:I,MATCH('Single to print'!$K13,Single!$K:$K,0))</f>
        <v>12</v>
      </c>
      <c r="B13" s="35">
        <v>5</v>
      </c>
      <c r="C13" s="6" t="str">
        <f>INDEX(Single!B:B,MATCH('Single to print'!K13,Single!K:K,0))</f>
        <v>Felber Tim</v>
      </c>
      <c r="D13" s="32">
        <f>INDEX(Single!C:C,MATCH('Single to print'!$K13,Single!$K:$K,0))</f>
        <v>4</v>
      </c>
      <c r="E13" s="34">
        <f>INDEX(Single!D:D,MATCH('Single to print'!$K13,Single!$K:$K,0))</f>
        <v>2</v>
      </c>
      <c r="F13" s="32">
        <f>INDEX(Single!E:E,MATCH('Single to print'!$K13,Single!$K:$K,0))</f>
        <v>6</v>
      </c>
      <c r="G13" s="34">
        <f>INDEX(Single!F:F,MATCH('Single to print'!$K13,Single!$K:$K,0))</f>
        <v>5</v>
      </c>
      <c r="H13" s="32" t="str">
        <f>INDEX(Single!G:G,MATCH('Single to print'!$K13,Single!$K:$K,0))</f>
        <v>DNS</v>
      </c>
      <c r="I13" s="34">
        <f>INDEX(Single!H:H,MATCH('Single to print'!$K13,Single!$K:$K,0))</f>
        <v>5</v>
      </c>
      <c r="J13" s="21"/>
      <c r="K13" s="21">
        <v>5</v>
      </c>
      <c r="L13" s="21"/>
      <c r="M13" s="21"/>
      <c r="N13" s="21"/>
      <c r="O13" s="21"/>
      <c r="P13" s="21"/>
      <c r="Q13" s="21"/>
      <c r="R13" s="21"/>
      <c r="S13" s="21"/>
      <c r="T13" s="21"/>
    </row>
    <row r="14" spans="1:20" s="25" customFormat="1" ht="12.75" customHeight="1" x14ac:dyDescent="0.2">
      <c r="A14" s="32">
        <f>INDEX(Single!I:I,MATCH('Single to print'!$K14,Single!$K:$K,0))</f>
        <v>14</v>
      </c>
      <c r="B14" s="35">
        <v>6</v>
      </c>
      <c r="C14" s="6" t="str">
        <f>INDEX(Single!B:B,MATCH('Single to print'!K14,Single!K:K,0))</f>
        <v>Stein Laure</v>
      </c>
      <c r="D14" s="32" t="str">
        <f>INDEX(Single!C:C,MATCH('Single to print'!$K14,Single!$K:$K,0))</f>
        <v>DNS</v>
      </c>
      <c r="E14" s="34">
        <f>INDEX(Single!D:D,MATCH('Single to print'!$K14,Single!$K:$K,0))</f>
        <v>4</v>
      </c>
      <c r="F14" s="32" t="str">
        <f>INDEX(Single!E:E,MATCH('Single to print'!$K14,Single!$K:$K,0))</f>
        <v>DNS</v>
      </c>
      <c r="G14" s="34">
        <f>INDEX(Single!F:F,MATCH('Single to print'!$K14,Single!$K:$K,0))</f>
        <v>7</v>
      </c>
      <c r="H14" s="32">
        <f>INDEX(Single!G:G,MATCH('Single to print'!$K14,Single!$K:$K,0))</f>
        <v>4</v>
      </c>
      <c r="I14" s="34">
        <f>INDEX(Single!H:H,MATCH('Single to print'!$K14,Single!$K:$K,0))</f>
        <v>3</v>
      </c>
      <c r="J14" s="21"/>
      <c r="K14" s="21">
        <v>6</v>
      </c>
      <c r="L14" s="21"/>
      <c r="M14" s="21"/>
      <c r="N14" s="21"/>
      <c r="O14" s="21"/>
      <c r="P14" s="21"/>
      <c r="Q14" s="21"/>
      <c r="R14" s="21"/>
      <c r="S14" s="21"/>
      <c r="T14" s="21"/>
    </row>
    <row r="15" spans="1:20" s="25" customFormat="1" ht="12.75" customHeight="1" x14ac:dyDescent="0.2">
      <c r="A15" s="32">
        <f>INDEX(Single!I:I,MATCH('Single to print'!$K15,Single!$K:$K,0))</f>
        <v>15</v>
      </c>
      <c r="B15" s="35">
        <v>7</v>
      </c>
      <c r="C15" s="6" t="str">
        <f>INDEX(Single!B:B,MATCH('Single to print'!K15,Single!K:K,0))</f>
        <v>Novicov Nick</v>
      </c>
      <c r="D15" s="32" t="str">
        <f>INDEX(Single!C:C,MATCH('Single to print'!$K15,Single!$K:$K,0))</f>
        <v>DNS</v>
      </c>
      <c r="E15" s="34">
        <f>INDEX(Single!D:D,MATCH('Single to print'!$K15,Single!$K:$K,0))</f>
        <v>4</v>
      </c>
      <c r="F15" s="32">
        <f>INDEX(Single!E:E,MATCH('Single to print'!$K15,Single!$K:$K,0))</f>
        <v>9</v>
      </c>
      <c r="G15" s="34">
        <f>INDEX(Single!F:F,MATCH('Single to print'!$K15,Single!$K:$K,0))</f>
        <v>6</v>
      </c>
      <c r="H15" s="32" t="str">
        <f>INDEX(Single!G:G,MATCH('Single to print'!$K15,Single!$K:$K,0))</f>
        <v>DNS</v>
      </c>
      <c r="I15" s="34">
        <f>INDEX(Single!H:H,MATCH('Single to print'!$K15,Single!$K:$K,0))</f>
        <v>5</v>
      </c>
      <c r="J15" s="21"/>
      <c r="K15" s="21">
        <v>7</v>
      </c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4" x14ac:dyDescent="0.2">
      <c r="A16" s="1"/>
      <c r="B16" s="1"/>
      <c r="C16" s="1"/>
      <c r="D16" s="1"/>
      <c r="E16" s="1"/>
      <c r="F16" s="1"/>
      <c r="G16" s="1"/>
      <c r="H16" s="1"/>
      <c r="I16" s="1"/>
    </row>
    <row r="17" spans="1:9" ht="14" x14ac:dyDescent="0.2">
      <c r="A17" s="1"/>
      <c r="B17" s="1"/>
      <c r="C17" s="1"/>
      <c r="D17" s="1"/>
      <c r="E17" s="1"/>
      <c r="F17" s="1"/>
      <c r="G17" s="1"/>
      <c r="H17" s="1"/>
      <c r="I17" s="1"/>
    </row>
    <row r="18" spans="1:9" ht="14" x14ac:dyDescent="0.2">
      <c r="A18" s="1"/>
      <c r="B18" s="1"/>
      <c r="C18" s="1"/>
      <c r="D18" s="1"/>
      <c r="E18" s="1"/>
      <c r="F18" s="1"/>
      <c r="G18" s="1"/>
      <c r="H18" s="1"/>
      <c r="I18" s="36" t="s">
        <v>69</v>
      </c>
    </row>
    <row r="19" spans="1:9" ht="14" x14ac:dyDescent="0.2">
      <c r="A19" s="1"/>
      <c r="B19" s="1"/>
      <c r="C19" s="1"/>
      <c r="D19" s="1"/>
      <c r="E19" s="1"/>
      <c r="F19" s="1"/>
      <c r="G19" s="1"/>
      <c r="H19" s="1"/>
      <c r="I19" s="1"/>
    </row>
    <row r="20" spans="1:9" ht="14" x14ac:dyDescent="0.2">
      <c r="A20" s="1"/>
      <c r="B20" s="1"/>
      <c r="C20" s="1"/>
      <c r="D20" s="1"/>
      <c r="E20" s="1"/>
      <c r="F20" s="1"/>
      <c r="G20" s="1"/>
      <c r="H20" s="1"/>
      <c r="I20" s="36" t="s">
        <v>70</v>
      </c>
    </row>
  </sheetData>
  <mergeCells count="4">
    <mergeCell ref="A7:B7"/>
    <mergeCell ref="D7:E7"/>
    <mergeCell ref="F7:G7"/>
    <mergeCell ref="H7:I7"/>
  </mergeCells>
  <hyperlinks>
    <hyperlink ref="I20" r:id="rId1" xr:uid="{600B982F-3093-42C6-9B71-F71B04DBA0FC}"/>
    <hyperlink ref="I18" r:id="rId2" xr:uid="{BA2A57B4-E7FF-4519-8880-C288D96AF506}"/>
  </hyperlinks>
  <pageMargins left="0.47244094488188981" right="0.47244094488188981" top="0.59055118110236227" bottom="0.59055118110236227" header="0.31496062992125984" footer="0.31496062992125984"/>
  <pageSetup paperSize="9" fitToHeight="0" orientation="portrait" horizontalDpi="4294967293" verticalDpi="4294967293" r:id="rId3"/>
  <headerFooter>
    <oddFooter>Page &amp;P of &amp;N</oddFooter>
  </headerFooter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C746D-70C8-47E7-B2D7-51A0CA72731F}">
  <dimension ref="B1:N14"/>
  <sheetViews>
    <sheetView workbookViewId="0">
      <selection activeCell="N9" sqref="N9"/>
    </sheetView>
  </sheetViews>
  <sheetFormatPr baseColWidth="10" defaultColWidth="8.83203125" defaultRowHeight="15" x14ac:dyDescent="0.2"/>
  <cols>
    <col min="2" max="3" width="21.83203125" customWidth="1"/>
  </cols>
  <sheetData>
    <row r="1" spans="2:14" x14ac:dyDescent="0.2">
      <c r="B1" t="s">
        <v>60</v>
      </c>
      <c r="D1" s="38" t="s">
        <v>32</v>
      </c>
      <c r="E1" s="38"/>
      <c r="F1" s="38" t="s">
        <v>65</v>
      </c>
      <c r="G1" s="38"/>
      <c r="H1" s="38" t="s">
        <v>62</v>
      </c>
      <c r="I1" s="38"/>
      <c r="J1" s="38" t="s">
        <v>63</v>
      </c>
      <c r="K1" s="38"/>
      <c r="L1" t="s">
        <v>64</v>
      </c>
    </row>
    <row r="2" spans="2:14" x14ac:dyDescent="0.2">
      <c r="D2" t="s">
        <v>61</v>
      </c>
      <c r="E2" t="s">
        <v>2</v>
      </c>
      <c r="F2" t="s">
        <v>61</v>
      </c>
      <c r="G2" t="s">
        <v>2</v>
      </c>
      <c r="H2" t="s">
        <v>61</v>
      </c>
      <c r="I2" t="s">
        <v>2</v>
      </c>
      <c r="J2" t="s">
        <v>61</v>
      </c>
      <c r="K2" t="s">
        <v>2</v>
      </c>
      <c r="L2" t="s">
        <v>2</v>
      </c>
      <c r="M2" t="s">
        <v>3</v>
      </c>
    </row>
    <row r="3" spans="2:14" x14ac:dyDescent="0.2">
      <c r="B3" t="s">
        <v>68</v>
      </c>
      <c r="C3" t="s">
        <v>27</v>
      </c>
      <c r="D3">
        <f>IF(SUMIFS(Sheet1!$C:$C,Sheet1!$D:$D,Double!$B3,Sheet1!$A:$A,Double!D$14)=0,"DNS",SUMIFS(Sheet1!$C:$C,Sheet1!$D:$D,Double!$B3,Sheet1!$A:$A,Double!D$14))</f>
        <v>8</v>
      </c>
      <c r="E3">
        <v>1</v>
      </c>
      <c r="F3">
        <f>IF(SUMIFS(Sheet1!$C:$C,Sheet1!$D:$D,Double!$B3,Sheet1!$A:$A,Double!F$14)=0,"DNS",SUMIFS(Sheet1!$C:$C,Sheet1!$D:$D,Double!$B3,Sheet1!$A:$A,Double!F$14))</f>
        <v>2</v>
      </c>
      <c r="G3">
        <v>2</v>
      </c>
      <c r="H3" s="37" t="str">
        <f>IF(SUMIFS(Sheet1!$C:$C,Sheet1!$D:$D,Double!$B3,Sheet1!$A:$A,Double!H$14)=0,"DNS",SUMIFS(Sheet1!$C:$C,Sheet1!$D:$D,Double!$B3,Sheet1!$A:$A,Double!H$14))</f>
        <v>DNS</v>
      </c>
      <c r="I3" s="37">
        <v>4</v>
      </c>
      <c r="J3">
        <f>IF(SUMIFS(Sheet1!$C:$C,Sheet1!$D:$D,Double!$B3,Sheet1!$A:$A,Double!J$14)=0,"DNS",SUMIFS(Sheet1!$C:$C,Sheet1!$D:$D,Double!$B3,Sheet1!$A:$A,Double!J$14))</f>
        <v>5</v>
      </c>
      <c r="K3">
        <v>2</v>
      </c>
      <c r="L3">
        <f t="shared" ref="L3:L8" si="0">K3+I3+E3</f>
        <v>7</v>
      </c>
      <c r="M3">
        <f>RANK(L3,L$3:L$10,1)</f>
        <v>1</v>
      </c>
      <c r="N3">
        <v>1</v>
      </c>
    </row>
    <row r="4" spans="2:14" x14ac:dyDescent="0.2">
      <c r="B4" t="s">
        <v>29</v>
      </c>
      <c r="C4" t="s">
        <v>30</v>
      </c>
      <c r="D4">
        <f>IF(SUMIFS(Sheet1!$C:$C,Sheet1!$D:$D,Double!$B4,Sheet1!$A:$A,Double!D$14)=0,"DNS",SUMIFS(Sheet1!$C:$C,Sheet1!$D:$D,Double!$B4,Sheet1!$A:$A,Double!D$14))</f>
        <v>9</v>
      </c>
      <c r="E4">
        <v>2</v>
      </c>
      <c r="F4" s="37" t="str">
        <f>IF(SUMIFS(Sheet1!$C:$C,Sheet1!$D:$D,Double!$B4,Sheet1!$A:$A,Double!F$14)=0,"DNS",SUMIFS(Sheet1!$C:$C,Sheet1!$D:$D,Double!$B4,Sheet1!$A:$A,Double!F$14))</f>
        <v>DNS</v>
      </c>
      <c r="G4" s="37">
        <v>4</v>
      </c>
      <c r="H4" s="37" t="str">
        <f>IF(SUMIFS(Sheet1!$C:$C,Sheet1!$D:$D,Double!$B4,Sheet1!$A:$A,Double!H$14)=0,"DNS",SUMIFS(Sheet1!$C:$C,Sheet1!$D:$D,Double!$B4,Sheet1!$A:$A,Double!H$14))</f>
        <v>DNS</v>
      </c>
      <c r="I4" s="37">
        <v>4</v>
      </c>
      <c r="J4" s="37" t="str">
        <f>IF(SUMIFS(Sheet1!$C:$C,Sheet1!$D:$D,Double!$B4,Sheet1!$A:$A,Double!J$14)=0,"DNS",SUMIFS(Sheet1!$C:$C,Sheet1!$D:$D,Double!$B4,Sheet1!$A:$A,Double!J$14))</f>
        <v>DNS</v>
      </c>
      <c r="K4" s="37">
        <v>4</v>
      </c>
      <c r="L4">
        <f t="shared" si="0"/>
        <v>10</v>
      </c>
      <c r="M4">
        <f t="shared" ref="M4:M10" si="1">RANK(L4,L$3:L$10,1)</f>
        <v>5</v>
      </c>
      <c r="N4">
        <v>5</v>
      </c>
    </row>
    <row r="5" spans="2:14" x14ac:dyDescent="0.2">
      <c r="B5" t="s">
        <v>39</v>
      </c>
      <c r="C5" t="s">
        <v>30</v>
      </c>
      <c r="D5" s="37" t="str">
        <f>IF(SUMIFS(Sheet1!$C:$C,Sheet1!$D:$D,Double!$B5,Sheet1!$A:$A,Double!D$14)=0,"DNS",SUMIFS(Sheet1!$C:$C,Sheet1!$D:$D,Double!$B5,Sheet1!$A:$A,Double!D$14))</f>
        <v>DNS</v>
      </c>
      <c r="E5" s="37">
        <v>3</v>
      </c>
      <c r="F5">
        <f>IF(SUMIFS(Sheet1!$C:$C,Sheet1!$D:$D,Double!$B5,Sheet1!$A:$A,Double!F$14)=0,"DNS",SUMIFS(Sheet1!$C:$C,Sheet1!$D:$D,Double!$B5,Sheet1!$A:$A,Double!F$14))</f>
        <v>1</v>
      </c>
      <c r="G5">
        <v>1</v>
      </c>
      <c r="H5" s="20">
        <f>IF(SUMIFS(Sheet1!$C:$C,Sheet1!$D:$D,Double!$B5,Sheet1!$A:$A,Double!H$14)=0,"DNS",SUMIFS(Sheet1!$C:$C,Sheet1!$D:$D,Double!$B5,Sheet1!$A:$A,Double!H$14))</f>
        <v>3</v>
      </c>
      <c r="I5">
        <v>1</v>
      </c>
      <c r="J5" s="37" t="str">
        <f>IF(SUMIFS(Sheet1!$C:$C,Sheet1!$D:$D,Double!$B5,Sheet1!$A:$A,Double!J$14)=0,"DNS",SUMIFS(Sheet1!$C:$C,Sheet1!$D:$D,Double!$B5,Sheet1!$A:$A,Double!J$14))</f>
        <v>DNS</v>
      </c>
      <c r="K5" s="37">
        <v>4</v>
      </c>
      <c r="L5">
        <f t="shared" si="0"/>
        <v>8</v>
      </c>
      <c r="M5">
        <f t="shared" si="1"/>
        <v>2</v>
      </c>
      <c r="N5">
        <v>2</v>
      </c>
    </row>
    <row r="6" spans="2:14" x14ac:dyDescent="0.2">
      <c r="B6" t="s">
        <v>66</v>
      </c>
      <c r="C6" t="s">
        <v>34</v>
      </c>
      <c r="D6" s="37" t="str">
        <f>IF(SUMIFS(Sheet1!$C:$C,Sheet1!$D:$D,Double!$B6,Sheet1!$A:$A,Double!D$14)=0,"DNS",SUMIFS(Sheet1!$C:$C,Sheet1!$D:$D,Double!$B6,Sheet1!$A:$A,Double!D$14))</f>
        <v>DNS</v>
      </c>
      <c r="E6" s="37">
        <v>3</v>
      </c>
      <c r="F6">
        <f>IF(SUMIFS(Sheet1!$C:$C,Sheet1!$D:$D,Double!$B6,Sheet1!$A:$A,Double!F$14)=0,"DNS",SUMIFS(Sheet1!$C:$C,Sheet1!$D:$D,Double!$B6,Sheet1!$A:$A,Double!F$14))</f>
        <v>3</v>
      </c>
      <c r="G6" s="20">
        <v>4</v>
      </c>
      <c r="H6" s="37" t="str">
        <f>IF(SUMIFS(Sheet1!$C:$C,Sheet1!$D:$D,Double!$B6,Sheet1!$A:$A,Double!H$14)=0,"DNS",SUMIFS(Sheet1!$C:$C,Sheet1!$D:$D,Double!$B6,Sheet1!$A:$A,Double!H$14))</f>
        <v>DNS</v>
      </c>
      <c r="I6" s="37">
        <v>4</v>
      </c>
      <c r="J6" s="37" t="str">
        <f>IF(SUMIFS(Sheet1!$C:$C,Sheet1!$D:$D,Double!$B6,Sheet1!$A:$A,Double!J$14)=0,"DNS",SUMIFS(Sheet1!$C:$C,Sheet1!$D:$D,Double!$B6,Sheet1!$A:$A,Double!J$14))</f>
        <v>DNS</v>
      </c>
      <c r="K6" s="37">
        <v>4</v>
      </c>
      <c r="L6">
        <f t="shared" si="0"/>
        <v>11</v>
      </c>
      <c r="M6">
        <f t="shared" si="1"/>
        <v>8</v>
      </c>
      <c r="N6">
        <v>8</v>
      </c>
    </row>
    <row r="7" spans="2:14" x14ac:dyDescent="0.2">
      <c r="B7" t="s">
        <v>42</v>
      </c>
      <c r="C7" t="s">
        <v>43</v>
      </c>
      <c r="D7" s="37" t="str">
        <f>IF(SUMIFS(Sheet1!$C:$C,Sheet1!$D:$D,Double!$B7,Sheet1!$A:$A,Double!D$14)=0,"DNS",SUMIFS(Sheet1!$C:$C,Sheet1!$D:$D,Double!$B7,Sheet1!$A:$A,Double!D$14))</f>
        <v>DNS</v>
      </c>
      <c r="E7" s="37">
        <v>3</v>
      </c>
      <c r="F7" s="37" t="str">
        <f>IF(SUMIFS(Sheet1!$C:$C,Sheet1!$D:$D,Double!$B7,Sheet1!$A:$A,Double!F$14)=0,"DNS",SUMIFS(Sheet1!$C:$C,Sheet1!$D:$D,Double!$B7,Sheet1!$A:$A,Double!F$14))</f>
        <v>DNS</v>
      </c>
      <c r="G7" s="37">
        <v>3</v>
      </c>
      <c r="H7" s="20">
        <f>IF(SUMIFS(Sheet1!$C:$C,Sheet1!$D:$D,Double!$B7,Sheet1!$A:$A,Double!H$14)=0,"DNS",SUMIFS(Sheet1!$C:$C,Sheet1!$D:$D,Double!$B7,Sheet1!$A:$A,Double!H$14))</f>
        <v>6</v>
      </c>
      <c r="I7">
        <v>2</v>
      </c>
      <c r="J7" s="37" t="str">
        <f>IF(SUMIFS(Sheet1!$C:$C,Sheet1!$D:$D,Double!$B7,Sheet1!$A:$A,Double!J$14)=0,"DNS",SUMIFS(Sheet1!$C:$C,Sheet1!$D:$D,Double!$B7,Sheet1!$A:$A,Double!J$14))</f>
        <v>DNS</v>
      </c>
      <c r="K7" s="37">
        <v>4</v>
      </c>
      <c r="L7">
        <f t="shared" si="0"/>
        <v>9</v>
      </c>
      <c r="M7">
        <f t="shared" si="1"/>
        <v>4</v>
      </c>
      <c r="N7">
        <v>4</v>
      </c>
    </row>
    <row r="8" spans="2:14" x14ac:dyDescent="0.2">
      <c r="B8" t="s">
        <v>45</v>
      </c>
      <c r="C8" t="s">
        <v>46</v>
      </c>
      <c r="D8" s="37" t="str">
        <f>IF(SUMIFS(Sheet1!$C:$C,Sheet1!$D:$D,Double!$B8,Sheet1!$A:$A,Double!D$14)=0,"DNS",SUMIFS(Sheet1!$C:$C,Sheet1!$D:$D,Double!$B8,Sheet1!$A:$A,Double!D$14))</f>
        <v>DNS</v>
      </c>
      <c r="E8" s="37">
        <v>3</v>
      </c>
      <c r="F8" s="37" t="str">
        <f>IF(SUMIFS(Sheet1!$C:$C,Sheet1!$D:$D,Double!$B8,Sheet1!$A:$A,Double!F$14)=0,"DNS",SUMIFS(Sheet1!$C:$C,Sheet1!$D:$D,Double!$B8,Sheet1!$A:$A,Double!F$14))</f>
        <v>DNS</v>
      </c>
      <c r="G8" s="37">
        <v>4</v>
      </c>
      <c r="H8" s="20">
        <f>IF(SUMIFS(Sheet1!$C:$C,Sheet1!$D:$D,Double!$B8,Sheet1!$A:$A,Double!H$14)=0,"DNS",SUMIFS(Sheet1!$C:$C,Sheet1!$D:$D,Double!$B8,Sheet1!$A:$A,Double!H$14))</f>
        <v>8</v>
      </c>
      <c r="I8">
        <v>3</v>
      </c>
      <c r="J8" s="37" t="str">
        <f>IF(SUMIFS(Sheet1!$C:$C,Sheet1!$D:$D,Double!$B8,Sheet1!$A:$A,Double!J$14)=0,"DNS",SUMIFS(Sheet1!$C:$C,Sheet1!$D:$D,Double!$B8,Sheet1!$A:$A,Double!J$14))</f>
        <v>DNS</v>
      </c>
      <c r="K8" s="37">
        <v>4</v>
      </c>
      <c r="L8">
        <f t="shared" si="0"/>
        <v>10</v>
      </c>
      <c r="M8">
        <f t="shared" si="1"/>
        <v>5</v>
      </c>
      <c r="N8">
        <v>6</v>
      </c>
    </row>
    <row r="9" spans="2:14" x14ac:dyDescent="0.2">
      <c r="B9" t="s">
        <v>67</v>
      </c>
      <c r="C9" t="s">
        <v>52</v>
      </c>
      <c r="D9" s="37" t="str">
        <f>IF(SUMIFS(Sheet1!$C:$C,Sheet1!$D:$D,Double!$B9,Sheet1!$A:$A,Double!D$14)=0,"DNS",SUMIFS(Sheet1!$C:$C,Sheet1!$D:$D,Double!$B9,Sheet1!$A:$A,Double!D$14))</f>
        <v>DNS</v>
      </c>
      <c r="E9" s="37">
        <v>3</v>
      </c>
      <c r="F9" s="37" t="str">
        <f>IF(SUMIFS(Sheet1!$C:$C,Sheet1!$D:$D,Double!$B9,Sheet1!$A:$A,Double!F$14)=0,"DNS",SUMIFS(Sheet1!$C:$C,Sheet1!$D:$D,Double!$B9,Sheet1!$A:$A,Double!F$14))</f>
        <v>DNS</v>
      </c>
      <c r="G9" s="37">
        <v>4</v>
      </c>
      <c r="H9" s="37" t="str">
        <f>IF(SUMIFS(Sheet1!$C:$C,Sheet1!$D:$D,Double!$B9,Sheet1!$A:$A,Double!H$14)=0,"DNS",SUMIFS(Sheet1!$C:$C,Sheet1!$D:$D,Double!$B9,Sheet1!$A:$A,Double!H$14))</f>
        <v>DNS</v>
      </c>
      <c r="I9" s="37">
        <v>4</v>
      </c>
      <c r="J9">
        <f>IF(SUMIFS(Sheet1!$C:$C,Sheet1!$D:$D,Double!$B9,Sheet1!$A:$A,Double!J$14)=0,"DNS",SUMIFS(Sheet1!$C:$C,Sheet1!$D:$D,Double!$B9,Sheet1!$A:$A,Double!J$14))</f>
        <v>3</v>
      </c>
      <c r="K9">
        <v>1</v>
      </c>
      <c r="L9">
        <f t="shared" ref="L9:L10" si="2">K9+I9+E9</f>
        <v>8</v>
      </c>
      <c r="M9">
        <f t="shared" si="1"/>
        <v>2</v>
      </c>
      <c r="N9">
        <v>3</v>
      </c>
    </row>
    <row r="10" spans="2:14" x14ac:dyDescent="0.2">
      <c r="B10" t="s">
        <v>56</v>
      </c>
      <c r="C10" t="s">
        <v>57</v>
      </c>
      <c r="D10" s="37" t="str">
        <f>IF(SUMIFS(Sheet1!$C:$C,Sheet1!$D:$D,Double!$B10,Sheet1!$A:$A,Double!D$14)=0,"DNS",SUMIFS(Sheet1!$C:$C,Sheet1!$D:$D,Double!$B10,Sheet1!$A:$A,Double!D$14))</f>
        <v>DNS</v>
      </c>
      <c r="E10" s="37">
        <v>3</v>
      </c>
      <c r="F10" s="37" t="str">
        <f>IF(SUMIFS(Sheet1!$C:$C,Sheet1!$D:$D,Double!$B10,Sheet1!$A:$A,Double!F$14)=0,"DNS",SUMIFS(Sheet1!$C:$C,Sheet1!$D:$D,Double!$B10,Sheet1!$A:$A,Double!F$14))</f>
        <v>DNS</v>
      </c>
      <c r="G10" s="37">
        <v>4</v>
      </c>
      <c r="H10" s="37" t="str">
        <f>IF(SUMIFS(Sheet1!$C:$C,Sheet1!$D:$D,Double!$B10,Sheet1!$A:$A,Double!H$14)=0,"DNS",SUMIFS(Sheet1!$C:$C,Sheet1!$D:$D,Double!$B10,Sheet1!$A:$A,Double!H$14))</f>
        <v>DNS</v>
      </c>
      <c r="I10" s="37">
        <v>4</v>
      </c>
      <c r="J10">
        <f>IF(SUMIFS(Sheet1!$C:$C,Sheet1!$D:$D,Double!$B10,Sheet1!$A:$A,Double!J$14)=0,"DNS",SUMIFS(Sheet1!$C:$C,Sheet1!$D:$D,Double!$B10,Sheet1!$A:$A,Double!J$14))</f>
        <v>6</v>
      </c>
      <c r="K10">
        <v>3</v>
      </c>
      <c r="L10">
        <f t="shared" si="2"/>
        <v>10</v>
      </c>
      <c r="M10">
        <f t="shared" si="1"/>
        <v>5</v>
      </c>
      <c r="N10">
        <v>7</v>
      </c>
    </row>
    <row r="14" spans="2:14" x14ac:dyDescent="0.2">
      <c r="D14" t="s">
        <v>32</v>
      </c>
      <c r="F14" t="s">
        <v>35</v>
      </c>
      <c r="H14" t="s">
        <v>49</v>
      </c>
      <c r="J14" t="s">
        <v>50</v>
      </c>
    </row>
  </sheetData>
  <mergeCells count="4">
    <mergeCell ref="D1:E1"/>
    <mergeCell ref="H1:I1"/>
    <mergeCell ref="J1:K1"/>
    <mergeCell ref="F1:G1"/>
  </mergeCells>
  <conditionalFormatting sqref="M1:M1048576">
    <cfRule type="duplicateValues" dxfId="1" priority="1"/>
  </conditionalFormatting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B2754-FF21-425E-86A6-29F9D4937C8E}">
  <sheetPr>
    <tabColor theme="0" tint="-0.249977111117893"/>
  </sheetPr>
  <dimension ref="A2:W22"/>
  <sheetViews>
    <sheetView showGridLines="0" tabSelected="1" zoomScaleNormal="100" workbookViewId="0">
      <selection activeCell="C17" sqref="C17"/>
    </sheetView>
  </sheetViews>
  <sheetFormatPr baseColWidth="10" defaultColWidth="9.1640625" defaultRowHeight="11" x14ac:dyDescent="0.15"/>
  <cols>
    <col min="1" max="2" width="6.1640625" style="21" customWidth="1"/>
    <col min="3" max="4" width="16.5" style="21" customWidth="1"/>
    <col min="5" max="5" width="10.83203125" style="21" customWidth="1"/>
    <col min="6" max="6" width="6.83203125" style="21" customWidth="1"/>
    <col min="7" max="7" width="10.83203125" style="21" customWidth="1"/>
    <col min="8" max="8" width="6.83203125" style="21" customWidth="1"/>
    <col min="9" max="9" width="10.83203125" style="21" customWidth="1"/>
    <col min="10" max="10" width="6.83203125" style="21" customWidth="1"/>
    <col min="11" max="11" width="10.83203125" style="21" customWidth="1"/>
    <col min="12" max="12" width="6.83203125" style="21" customWidth="1"/>
    <col min="13" max="16384" width="9.1640625" style="21"/>
  </cols>
  <sheetData>
    <row r="2" spans="1:23" ht="29" x14ac:dyDescent="0.35">
      <c r="D2" s="22" t="s">
        <v>71</v>
      </c>
    </row>
    <row r="4" spans="1:23" ht="16" x14ac:dyDescent="0.2">
      <c r="D4" s="28" t="s">
        <v>73</v>
      </c>
    </row>
    <row r="5" spans="1:23" ht="14" x14ac:dyDescent="0.2">
      <c r="D5" s="1"/>
    </row>
    <row r="7" spans="1:23" s="23" customFormat="1" ht="18.75" customHeight="1" x14ac:dyDescent="0.2">
      <c r="A7" s="39" t="s">
        <v>0</v>
      </c>
      <c r="B7" s="39"/>
      <c r="C7" s="41" t="s">
        <v>1</v>
      </c>
      <c r="D7" s="41"/>
      <c r="E7" s="40" t="str">
        <f>Double!D1</f>
        <v>Warm-up</v>
      </c>
      <c r="F7" s="40"/>
      <c r="G7" s="40" t="str">
        <f>Double!F1</f>
        <v>Grande région</v>
      </c>
      <c r="H7" s="40"/>
      <c r="I7" s="40" t="str">
        <f>Double!H1</f>
        <v>Coupe du président</v>
      </c>
      <c r="J7" s="40"/>
      <c r="K7" s="40" t="str">
        <f>Double!J1</f>
        <v>Régate Eté</v>
      </c>
      <c r="L7" s="40"/>
    </row>
    <row r="8" spans="1:23" ht="36" customHeight="1" x14ac:dyDescent="0.15">
      <c r="A8" s="29" t="s">
        <v>2</v>
      </c>
      <c r="B8" s="29" t="s">
        <v>3</v>
      </c>
      <c r="C8" s="30" t="s">
        <v>4</v>
      </c>
      <c r="D8" s="30" t="s">
        <v>72</v>
      </c>
      <c r="E8" s="31" t="s">
        <v>3</v>
      </c>
      <c r="F8" s="31" t="s">
        <v>2</v>
      </c>
      <c r="G8" s="31" t="s">
        <v>3</v>
      </c>
      <c r="H8" s="31" t="s">
        <v>2</v>
      </c>
      <c r="I8" s="31" t="s">
        <v>3</v>
      </c>
      <c r="J8" s="31" t="s">
        <v>2</v>
      </c>
      <c r="K8" s="31" t="s">
        <v>3</v>
      </c>
      <c r="L8" s="31" t="s">
        <v>2</v>
      </c>
      <c r="N8" s="27"/>
      <c r="O8" s="27"/>
    </row>
    <row r="9" spans="1:23" s="24" customFormat="1" ht="12.75" customHeight="1" x14ac:dyDescent="0.2">
      <c r="A9" s="32">
        <f>INDEX(Double!L:L,MATCH('Double to print'!$N9,Double!$N:$N,0))</f>
        <v>7</v>
      </c>
      <c r="B9" s="33">
        <f>INDEX(Double!M:M,MATCH('Double to print'!$N9,Double!$N:$N,0))</f>
        <v>1</v>
      </c>
      <c r="C9" s="3" t="str">
        <f>INDEX(Double!B:B,MATCH('Double to print'!$N9,Double!$N:$N,0))</f>
        <v>Blinkhorn Alex (D)</v>
      </c>
      <c r="D9" s="3" t="str">
        <f>INDEX(Double!C:C,MATCH('Double to print'!$N9,Double!$N:$N,0))</f>
        <v>Benecke Christine</v>
      </c>
      <c r="E9" s="32">
        <f>INDEX(Double!D:D,MATCH('Double to print'!$N9,Double!$N:$N,0))</f>
        <v>8</v>
      </c>
      <c r="F9" s="34">
        <f>INDEX(Double!E:E,MATCH('Double to print'!$N9,Double!$N:$N,0))</f>
        <v>1</v>
      </c>
      <c r="G9" s="32">
        <f>INDEX(Double!F:F,MATCH('Double to print'!$N9,Double!$N:$N,0))</f>
        <v>2</v>
      </c>
      <c r="H9" s="34">
        <f>INDEX(Double!G:G,MATCH('Double to print'!$N9,Double!$N:$N,0))</f>
        <v>2</v>
      </c>
      <c r="I9" s="32" t="str">
        <f>INDEX(Double!H:H,MATCH('Double to print'!$N9,Double!$N:$N,0))</f>
        <v>DNS</v>
      </c>
      <c r="J9" s="34">
        <f>INDEX(Double!I:I,MATCH('Double to print'!$N9,Double!$N:$N,0))</f>
        <v>4</v>
      </c>
      <c r="K9" s="32">
        <f>INDEX(Double!J:J,MATCH('Double to print'!$N9,Double!$N:$N,0))</f>
        <v>5</v>
      </c>
      <c r="L9" s="34">
        <f>INDEX(Double!K:K,MATCH('Double to print'!$N9,Double!$N:$N,0))</f>
        <v>2</v>
      </c>
      <c r="M9" s="21"/>
      <c r="N9" s="27">
        <v>1</v>
      </c>
      <c r="O9" s="27"/>
      <c r="P9" s="21"/>
      <c r="Q9" s="21"/>
      <c r="R9" s="21"/>
      <c r="S9" s="21"/>
      <c r="T9" s="21"/>
      <c r="U9" s="21"/>
      <c r="V9" s="21"/>
      <c r="W9" s="21"/>
    </row>
    <row r="10" spans="1:23" s="25" customFormat="1" ht="12.75" customHeight="1" x14ac:dyDescent="0.2">
      <c r="A10" s="32">
        <f>INDEX(Double!L:L,MATCH('Double to print'!$N10,Double!$N:$N,0))</f>
        <v>8</v>
      </c>
      <c r="B10" s="33">
        <f>INDEX(Double!M:M,MATCH('Double to print'!$N10,Double!$N:$N,0))</f>
        <v>2</v>
      </c>
      <c r="C10" s="3" t="str">
        <f>INDEX(Double!B:B,MATCH('Double to print'!$N10,Double!$N:$N,0))</f>
        <v>Simon Alix</v>
      </c>
      <c r="D10" s="3" t="str">
        <f>INDEX(Double!C:C,MATCH('Double to print'!$N10,Double!$N:$N,0))</f>
        <v>Schuman Claude</v>
      </c>
      <c r="E10" s="32" t="str">
        <f>INDEX(Double!D:D,MATCH('Double to print'!$N10,Double!$N:$N,0))</f>
        <v>DNS</v>
      </c>
      <c r="F10" s="34">
        <f>INDEX(Double!E:E,MATCH('Double to print'!$N10,Double!$N:$N,0))</f>
        <v>3</v>
      </c>
      <c r="G10" s="32">
        <f>INDEX(Double!F:F,MATCH('Double to print'!$N10,Double!$N:$N,0))</f>
        <v>1</v>
      </c>
      <c r="H10" s="34">
        <f>INDEX(Double!G:G,MATCH('Double to print'!$N10,Double!$N:$N,0))</f>
        <v>1</v>
      </c>
      <c r="I10" s="32">
        <f>INDEX(Double!H:H,MATCH('Double to print'!$N10,Double!$N:$N,0))</f>
        <v>3</v>
      </c>
      <c r="J10" s="34">
        <f>INDEX(Double!I:I,MATCH('Double to print'!$N10,Double!$N:$N,0))</f>
        <v>1</v>
      </c>
      <c r="K10" s="32" t="str">
        <f>INDEX(Double!J:J,MATCH('Double to print'!$N10,Double!$N:$N,0))</f>
        <v>DNS</v>
      </c>
      <c r="L10" s="34">
        <f>INDEX(Double!K:K,MATCH('Double to print'!$N10,Double!$N:$N,0))</f>
        <v>4</v>
      </c>
      <c r="M10" s="21"/>
      <c r="N10" s="27">
        <v>2</v>
      </c>
      <c r="O10" s="27"/>
      <c r="P10" s="21"/>
      <c r="Q10" s="21"/>
      <c r="R10" s="21"/>
      <c r="S10" s="21"/>
      <c r="T10" s="21"/>
      <c r="U10" s="21"/>
      <c r="V10" s="21"/>
      <c r="W10" s="21"/>
    </row>
    <row r="11" spans="1:23" s="25" customFormat="1" ht="12.75" customHeight="1" x14ac:dyDescent="0.2">
      <c r="A11" s="32">
        <f>INDEX(Double!L:L,MATCH('Double to print'!$N11,Double!$N:$N,0))</f>
        <v>8</v>
      </c>
      <c r="B11" s="33">
        <f>INDEX(Double!M:M,MATCH('Double to print'!$N11,Double!$N:$N,0))</f>
        <v>2</v>
      </c>
      <c r="C11" s="3" t="str">
        <f>INDEX(Double!B:B,MATCH('Double to print'!$N11,Double!$N:$N,0))</f>
        <v>Speyer Marco (2)</v>
      </c>
      <c r="D11" s="3" t="str">
        <f>INDEX(Double!C:C,MATCH('Double to print'!$N11,Double!$N:$N,0))</f>
        <v>Speyer Christiane</v>
      </c>
      <c r="E11" s="32" t="str">
        <f>INDEX(Double!D:D,MATCH('Double to print'!$N11,Double!$N:$N,0))</f>
        <v>DNS</v>
      </c>
      <c r="F11" s="34">
        <f>INDEX(Double!E:E,MATCH('Double to print'!$N11,Double!$N:$N,0))</f>
        <v>3</v>
      </c>
      <c r="G11" s="32" t="str">
        <f>INDEX(Double!F:F,MATCH('Double to print'!$N11,Double!$N:$N,0))</f>
        <v>DNS</v>
      </c>
      <c r="H11" s="34">
        <f>INDEX(Double!G:G,MATCH('Double to print'!$N11,Double!$N:$N,0))</f>
        <v>4</v>
      </c>
      <c r="I11" s="32" t="str">
        <f>INDEX(Double!H:H,MATCH('Double to print'!$N11,Double!$N:$N,0))</f>
        <v>DNS</v>
      </c>
      <c r="J11" s="34">
        <f>INDEX(Double!I:I,MATCH('Double to print'!$N11,Double!$N:$N,0))</f>
        <v>4</v>
      </c>
      <c r="K11" s="32">
        <f>INDEX(Double!J:J,MATCH('Double to print'!$N11,Double!$N:$N,0))</f>
        <v>3</v>
      </c>
      <c r="L11" s="34">
        <f>INDEX(Double!K:K,MATCH('Double to print'!$N11,Double!$N:$N,0))</f>
        <v>1</v>
      </c>
      <c r="M11" s="21"/>
      <c r="N11" s="27">
        <v>3</v>
      </c>
      <c r="O11" s="27"/>
      <c r="P11" s="21"/>
      <c r="Q11" s="21"/>
      <c r="R11" s="21"/>
      <c r="S11" s="21"/>
      <c r="T11" s="21"/>
      <c r="U11" s="21"/>
      <c r="V11" s="21"/>
      <c r="W11" s="21"/>
    </row>
    <row r="12" spans="1:23" s="25" customFormat="1" ht="12.75" customHeight="1" x14ac:dyDescent="0.2">
      <c r="A12" s="32">
        <f>INDEX(Double!L:L,MATCH('Double to print'!$N12,Double!$N:$N,0))</f>
        <v>9</v>
      </c>
      <c r="B12" s="33">
        <f>INDEX(Double!M:M,MATCH('Double to print'!$N12,Double!$N:$N,0))</f>
        <v>4</v>
      </c>
      <c r="C12" s="3" t="str">
        <f>INDEX(Double!B:B,MATCH('Double to print'!$N12,Double!$N:$N,0))</f>
        <v>Felber Reinhold</v>
      </c>
      <c r="D12" s="3" t="str">
        <f>INDEX(Double!C:C,MATCH('Double to print'!$N12,Double!$N:$N,0))</f>
        <v>Felber Jacqueline</v>
      </c>
      <c r="E12" s="32" t="str">
        <f>INDEX(Double!D:D,MATCH('Double to print'!$N12,Double!$N:$N,0))</f>
        <v>DNS</v>
      </c>
      <c r="F12" s="34">
        <f>INDEX(Double!E:E,MATCH('Double to print'!$N12,Double!$N:$N,0))</f>
        <v>3</v>
      </c>
      <c r="G12" s="32" t="str">
        <f>INDEX(Double!F:F,MATCH('Double to print'!$N12,Double!$N:$N,0))</f>
        <v>DNS</v>
      </c>
      <c r="H12" s="34">
        <f>INDEX(Double!G:G,MATCH('Double to print'!$N12,Double!$N:$N,0))</f>
        <v>3</v>
      </c>
      <c r="I12" s="32">
        <f>INDEX(Double!H:H,MATCH('Double to print'!$N12,Double!$N:$N,0))</f>
        <v>6</v>
      </c>
      <c r="J12" s="34">
        <f>INDEX(Double!I:I,MATCH('Double to print'!$N12,Double!$N:$N,0))</f>
        <v>2</v>
      </c>
      <c r="K12" s="32" t="str">
        <f>INDEX(Double!J:J,MATCH('Double to print'!$N12,Double!$N:$N,0))</f>
        <v>DNS</v>
      </c>
      <c r="L12" s="34">
        <f>INDEX(Double!K:K,MATCH('Double to print'!$N12,Double!$N:$N,0))</f>
        <v>4</v>
      </c>
      <c r="M12" s="21"/>
      <c r="N12" s="27">
        <v>4</v>
      </c>
      <c r="O12" s="27"/>
      <c r="P12" s="21"/>
      <c r="Q12" s="21"/>
      <c r="R12" s="21"/>
      <c r="S12" s="21"/>
      <c r="T12" s="21"/>
      <c r="U12" s="21"/>
      <c r="V12" s="21"/>
      <c r="W12" s="21"/>
    </row>
    <row r="13" spans="1:23" s="25" customFormat="1" ht="12.75" customHeight="1" x14ac:dyDescent="0.2">
      <c r="A13" s="32">
        <f>INDEX(Double!L:L,MATCH('Double to print'!$N13,Double!$N:$N,0))</f>
        <v>10</v>
      </c>
      <c r="B13" s="33">
        <f>INDEX(Double!M:M,MATCH('Double to print'!$N13,Double!$N:$N,0))</f>
        <v>5</v>
      </c>
      <c r="C13" s="3" t="str">
        <f>INDEX(Double!B:B,MATCH('Double to print'!$N13,Double!$N:$N,0))</f>
        <v>Fiume Léo</v>
      </c>
      <c r="D13" s="3" t="str">
        <f>INDEX(Double!C:C,MATCH('Double to print'!$N13,Double!$N:$N,0))</f>
        <v>Schuman Claude</v>
      </c>
      <c r="E13" s="32">
        <f>INDEX(Double!D:D,MATCH('Double to print'!$N13,Double!$N:$N,0))</f>
        <v>9</v>
      </c>
      <c r="F13" s="34">
        <f>INDEX(Double!E:E,MATCH('Double to print'!$N13,Double!$N:$N,0))</f>
        <v>2</v>
      </c>
      <c r="G13" s="32" t="str">
        <f>INDEX(Double!F:F,MATCH('Double to print'!$N13,Double!$N:$N,0))</f>
        <v>DNS</v>
      </c>
      <c r="H13" s="34">
        <f>INDEX(Double!G:G,MATCH('Double to print'!$N13,Double!$N:$N,0))</f>
        <v>4</v>
      </c>
      <c r="I13" s="32" t="str">
        <f>INDEX(Double!H:H,MATCH('Double to print'!$N13,Double!$N:$N,0))</f>
        <v>DNS</v>
      </c>
      <c r="J13" s="34">
        <f>INDEX(Double!I:I,MATCH('Double to print'!$N13,Double!$N:$N,0))</f>
        <v>4</v>
      </c>
      <c r="K13" s="32" t="str">
        <f>INDEX(Double!J:J,MATCH('Double to print'!$N13,Double!$N:$N,0))</f>
        <v>DNS</v>
      </c>
      <c r="L13" s="34">
        <f>INDEX(Double!K:K,MATCH('Double to print'!$N13,Double!$N:$N,0))</f>
        <v>4</v>
      </c>
      <c r="M13" s="21"/>
      <c r="N13" s="27">
        <v>5</v>
      </c>
      <c r="O13" s="27"/>
      <c r="P13" s="21"/>
      <c r="Q13" s="21"/>
      <c r="R13" s="21"/>
      <c r="S13" s="21"/>
      <c r="T13" s="21"/>
      <c r="U13" s="21"/>
      <c r="V13" s="21"/>
      <c r="W13" s="21"/>
    </row>
    <row r="14" spans="1:23" s="25" customFormat="1" ht="12.75" customHeight="1" x14ac:dyDescent="0.2">
      <c r="A14" s="32">
        <f>INDEX(Double!L:L,MATCH('Double to print'!$N14,Double!$N:$N,0))</f>
        <v>10</v>
      </c>
      <c r="B14" s="33">
        <f>INDEX(Double!M:M,MATCH('Double to print'!$N14,Double!$N:$N,0))</f>
        <v>5</v>
      </c>
      <c r="C14" s="3" t="str">
        <f>INDEX(Double!B:B,MATCH('Double to print'!$N14,Double!$N:$N,0))</f>
        <v>Olinger Jerome</v>
      </c>
      <c r="D14" s="3" t="str">
        <f>INDEX(Double!C:C,MATCH('Double to print'!$N14,Double!$N:$N,0))</f>
        <v>Jeitz Eugenia</v>
      </c>
      <c r="E14" s="32" t="str">
        <f>INDEX(Double!D:D,MATCH('Double to print'!$N14,Double!$N:$N,0))</f>
        <v>DNS</v>
      </c>
      <c r="F14" s="34">
        <f>INDEX(Double!E:E,MATCH('Double to print'!$N14,Double!$N:$N,0))</f>
        <v>3</v>
      </c>
      <c r="G14" s="32" t="str">
        <f>INDEX(Double!F:F,MATCH('Double to print'!$N14,Double!$N:$N,0))</f>
        <v>DNS</v>
      </c>
      <c r="H14" s="34">
        <f>INDEX(Double!G:G,MATCH('Double to print'!$N14,Double!$N:$N,0))</f>
        <v>4</v>
      </c>
      <c r="I14" s="32">
        <f>INDEX(Double!H:H,MATCH('Double to print'!$N14,Double!$N:$N,0))</f>
        <v>8</v>
      </c>
      <c r="J14" s="34">
        <f>INDEX(Double!I:I,MATCH('Double to print'!$N14,Double!$N:$N,0))</f>
        <v>3</v>
      </c>
      <c r="K14" s="32" t="str">
        <f>INDEX(Double!J:J,MATCH('Double to print'!$N14,Double!$N:$N,0))</f>
        <v>DNS</v>
      </c>
      <c r="L14" s="34">
        <f>INDEX(Double!K:K,MATCH('Double to print'!$N14,Double!$N:$N,0))</f>
        <v>4</v>
      </c>
      <c r="M14" s="21"/>
      <c r="N14" s="27">
        <v>6</v>
      </c>
      <c r="O14" s="27"/>
      <c r="P14" s="21"/>
      <c r="Q14" s="21"/>
      <c r="R14" s="21"/>
      <c r="S14" s="21"/>
      <c r="T14" s="21"/>
      <c r="U14" s="21"/>
      <c r="V14" s="21"/>
      <c r="W14" s="21"/>
    </row>
    <row r="15" spans="1:23" s="25" customFormat="1" ht="12.75" customHeight="1" x14ac:dyDescent="0.2">
      <c r="A15" s="32">
        <f>INDEX(Double!L:L,MATCH('Double to print'!$N15,Double!$N:$N,0))</f>
        <v>10</v>
      </c>
      <c r="B15" s="33">
        <f>INDEX(Double!M:M,MATCH('Double to print'!$N15,Double!$N:$N,0))</f>
        <v>5</v>
      </c>
      <c r="C15" s="3" t="str">
        <f>INDEX(Double!B:B,MATCH('Double to print'!$N15,Double!$N:$N,0))</f>
        <v>Emonts Roger</v>
      </c>
      <c r="D15" s="3" t="str">
        <f>INDEX(Double!C:C,MATCH('Double to print'!$N15,Double!$N:$N,0))</f>
        <v>Elhadj Nizar</v>
      </c>
      <c r="E15" s="32" t="str">
        <f>INDEX(Double!D:D,MATCH('Double to print'!$N15,Double!$N:$N,0))</f>
        <v>DNS</v>
      </c>
      <c r="F15" s="34">
        <f>INDEX(Double!E:E,MATCH('Double to print'!$N15,Double!$N:$N,0))</f>
        <v>3</v>
      </c>
      <c r="G15" s="32" t="str">
        <f>INDEX(Double!F:F,MATCH('Double to print'!$N15,Double!$N:$N,0))</f>
        <v>DNS</v>
      </c>
      <c r="H15" s="34">
        <f>INDEX(Double!G:G,MATCH('Double to print'!$N15,Double!$N:$N,0))</f>
        <v>4</v>
      </c>
      <c r="I15" s="32" t="str">
        <f>INDEX(Double!H:H,MATCH('Double to print'!$N15,Double!$N:$N,0))</f>
        <v>DNS</v>
      </c>
      <c r="J15" s="34">
        <f>INDEX(Double!I:I,MATCH('Double to print'!$N15,Double!$N:$N,0))</f>
        <v>4</v>
      </c>
      <c r="K15" s="32">
        <f>INDEX(Double!J:J,MATCH('Double to print'!$N15,Double!$N:$N,0))</f>
        <v>6</v>
      </c>
      <c r="L15" s="34">
        <f>INDEX(Double!K:K,MATCH('Double to print'!$N15,Double!$N:$N,0))</f>
        <v>3</v>
      </c>
      <c r="M15" s="21"/>
      <c r="N15" s="27">
        <v>7</v>
      </c>
      <c r="O15" s="27"/>
      <c r="P15" s="21"/>
      <c r="Q15" s="21"/>
      <c r="R15" s="21"/>
      <c r="S15" s="21"/>
      <c r="T15" s="21"/>
      <c r="U15" s="21"/>
      <c r="V15" s="21"/>
      <c r="W15" s="21"/>
    </row>
    <row r="16" spans="1:23" s="25" customFormat="1" ht="12.75" customHeight="1" x14ac:dyDescent="0.2">
      <c r="A16" s="32">
        <f>INDEX(Double!L:L,MATCH('Double to print'!$N16,Double!$N:$N,0))</f>
        <v>11</v>
      </c>
      <c r="B16" s="33">
        <f>INDEX(Double!M:M,MATCH('Double to print'!$N16,Double!$N:$N,0))</f>
        <v>8</v>
      </c>
      <c r="C16" s="3" t="str">
        <f>INDEX(Double!B:B,MATCH('Double to print'!$N16,Double!$N:$N,0))</f>
        <v>Speyer Marco (1)</v>
      </c>
      <c r="D16" s="3" t="str">
        <f>INDEX(Double!C:C,MATCH('Double to print'!$N16,Double!$N:$N,0))</f>
        <v>Speyer Liz</v>
      </c>
      <c r="E16" s="32" t="str">
        <f>INDEX(Double!D:D,MATCH('Double to print'!$N16,Double!$N:$N,0))</f>
        <v>DNS</v>
      </c>
      <c r="F16" s="34">
        <f>INDEX(Double!E:E,MATCH('Double to print'!$N16,Double!$N:$N,0))</f>
        <v>3</v>
      </c>
      <c r="G16" s="32">
        <f>INDEX(Double!F:F,MATCH('Double to print'!$N16,Double!$N:$N,0))</f>
        <v>3</v>
      </c>
      <c r="H16" s="34">
        <f>INDEX(Double!G:G,MATCH('Double to print'!$N16,Double!$N:$N,0))</f>
        <v>4</v>
      </c>
      <c r="I16" s="32" t="str">
        <f>INDEX(Double!H:H,MATCH('Double to print'!$N16,Double!$N:$N,0))</f>
        <v>DNS</v>
      </c>
      <c r="J16" s="34">
        <f>INDEX(Double!I:I,MATCH('Double to print'!$N16,Double!$N:$N,0))</f>
        <v>4</v>
      </c>
      <c r="K16" s="32" t="str">
        <f>INDEX(Double!J:J,MATCH('Double to print'!$N16,Double!$N:$N,0))</f>
        <v>DNS</v>
      </c>
      <c r="L16" s="34">
        <f>INDEX(Double!K:K,MATCH('Double to print'!$N16,Double!$N:$N,0))</f>
        <v>4</v>
      </c>
      <c r="M16" s="21"/>
      <c r="N16" s="27">
        <v>8</v>
      </c>
      <c r="O16" s="27"/>
      <c r="P16" s="21"/>
      <c r="Q16" s="21"/>
      <c r="R16" s="21"/>
      <c r="S16" s="21"/>
      <c r="T16" s="21"/>
      <c r="U16" s="21"/>
      <c r="V16" s="21"/>
      <c r="W16" s="21"/>
    </row>
    <row r="17" spans="1:12" ht="14" x14ac:dyDescent="0.2">
      <c r="A17" s="1"/>
      <c r="B17" s="1"/>
      <c r="C17" s="42"/>
      <c r="D17" s="1"/>
      <c r="E17" s="1"/>
      <c r="F17" s="1"/>
      <c r="G17" s="1"/>
      <c r="H17" s="1"/>
      <c r="I17" s="1"/>
      <c r="J17" s="1"/>
      <c r="K17" s="1"/>
      <c r="L17" s="1"/>
    </row>
    <row r="18" spans="1:12" ht="14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4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36" t="s">
        <v>69</v>
      </c>
    </row>
    <row r="20" spans="1:12" ht="14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4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36" t="s">
        <v>70</v>
      </c>
    </row>
    <row r="22" spans="1:12" ht="14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</sheetData>
  <mergeCells count="6">
    <mergeCell ref="A7:B7"/>
    <mergeCell ref="C7:D7"/>
    <mergeCell ref="E7:F7"/>
    <mergeCell ref="I7:J7"/>
    <mergeCell ref="K7:L7"/>
    <mergeCell ref="G7:H7"/>
  </mergeCells>
  <conditionalFormatting sqref="E9:L16">
    <cfRule type="cellIs" dxfId="0" priority="1" operator="equal">
      <formula>"DNS"</formula>
    </cfRule>
  </conditionalFormatting>
  <hyperlinks>
    <hyperlink ref="L21" r:id="rId1" xr:uid="{C9B8AC46-5494-4C5E-9A96-24D81C99257F}"/>
    <hyperlink ref="L19" r:id="rId2" xr:uid="{640B4770-0530-4936-A601-F7D2D812B852}"/>
  </hyperlinks>
  <pageMargins left="0.47244094488188981" right="0.47244094488188981" top="0.59055118110236227" bottom="0.59055118110236227" header="0.31496062992125984" footer="0.31496062992125984"/>
  <pageSetup paperSize="9" orientation="landscape" r:id="rId3"/>
  <headerFooter>
    <oddFooter>Page &amp;P of &amp;N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Sheet1</vt:lpstr>
      <vt:lpstr>Single</vt:lpstr>
      <vt:lpstr>Single to print</vt:lpstr>
      <vt:lpstr>Double</vt:lpstr>
      <vt:lpstr>Double to print</vt:lpstr>
      <vt:lpstr>'Double to print'!Druckbereich</vt:lpstr>
      <vt:lpstr>'Single to print'!Druckbereich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Comité</dc:creator>
  <cp:lastModifiedBy>FIUME Leonardo</cp:lastModifiedBy>
  <cp:lastPrinted>2023-01-24T14:53:14Z</cp:lastPrinted>
  <dcterms:created xsi:type="dcterms:W3CDTF">2022-10-02T10:33:17Z</dcterms:created>
  <dcterms:modified xsi:type="dcterms:W3CDTF">2023-03-18T18:37:11Z</dcterms:modified>
</cp:coreProperties>
</file>